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roPC\Desktop\ZAVRŠNI 12-2024\"/>
    </mc:Choice>
  </mc:AlternateContent>
  <xr:revisionPtr revIDLastSave="0" documentId="13_ncr:1_{D7710762-A9EF-4EF8-A07F-049B5F76AF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B309" i="9"/>
  <c r="F308" i="9"/>
  <c r="H307" i="9"/>
  <c r="G307" i="9"/>
  <c r="F307" i="9"/>
  <c r="E307" i="9"/>
  <c r="B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E284" i="9" s="1"/>
  <c r="B284" i="9" s="1"/>
  <c r="G284" i="9"/>
  <c r="F284" i="9"/>
  <c r="H283" i="9"/>
  <c r="E283" i="9" s="1"/>
  <c r="G283" i="9"/>
  <c r="F283" i="9"/>
  <c r="H282" i="9"/>
  <c r="E282" i="9" s="1"/>
  <c r="B282" i="9" s="1"/>
  <c r="G282" i="9"/>
  <c r="F282" i="9"/>
  <c r="F281" i="9"/>
  <c r="F280" i="9"/>
  <c r="F279" i="9"/>
  <c r="F278" i="9"/>
  <c r="F276" i="9"/>
  <c r="L275" i="9"/>
  <c r="F275" i="9" s="1"/>
  <c r="H275" i="9"/>
  <c r="F274" i="9"/>
  <c r="I273" i="9"/>
  <c r="H273" i="9"/>
  <c r="F273" i="9"/>
  <c r="E272" i="9"/>
  <c r="M271" i="9"/>
  <c r="L271" i="9"/>
  <c r="E271" i="9"/>
  <c r="M270" i="9"/>
  <c r="L270" i="9"/>
  <c r="F270" i="9" s="1"/>
  <c r="E270" i="9"/>
  <c r="B270" i="9" s="1"/>
  <c r="M269" i="9"/>
  <c r="L269" i="9"/>
  <c r="F269" i="9" s="1"/>
  <c r="B269" i="9" s="1"/>
  <c r="E269" i="9"/>
  <c r="M268" i="9"/>
  <c r="L268" i="9"/>
  <c r="F268" i="9" s="1"/>
  <c r="E268" i="9"/>
  <c r="B268" i="9" s="1"/>
  <c r="M267" i="9"/>
  <c r="L267" i="9"/>
  <c r="F267" i="9"/>
  <c r="E267" i="9"/>
  <c r="B267" i="9"/>
  <c r="M266" i="9"/>
  <c r="L266" i="9"/>
  <c r="F266" i="9" s="1"/>
  <c r="E266" i="9"/>
  <c r="B266" i="9" s="1"/>
  <c r="M265" i="9"/>
  <c r="L265" i="9"/>
  <c r="F265" i="9"/>
  <c r="E265" i="9"/>
  <c r="M264" i="9"/>
  <c r="L264" i="9"/>
  <c r="F264" i="9" s="1"/>
  <c r="E264" i="9"/>
  <c r="B264" i="9" s="1"/>
  <c r="M263" i="9"/>
  <c r="L263" i="9"/>
  <c r="E263" i="9"/>
  <c r="M262" i="9"/>
  <c r="L262" i="9"/>
  <c r="F262" i="9" s="1"/>
  <c r="E262" i="9"/>
  <c r="B262" i="9" s="1"/>
  <c r="M261" i="9"/>
  <c r="L261" i="9"/>
  <c r="F261" i="9" s="1"/>
  <c r="B261" i="9" s="1"/>
  <c r="E261" i="9"/>
  <c r="M260" i="9"/>
  <c r="L260" i="9"/>
  <c r="F260" i="9" s="1"/>
  <c r="B260" i="9" s="1"/>
  <c r="E260" i="9"/>
  <c r="M259" i="9"/>
  <c r="L259" i="9"/>
  <c r="F259" i="9"/>
  <c r="E259" i="9"/>
  <c r="B259" i="9"/>
  <c r="M258" i="9"/>
  <c r="L258" i="9"/>
  <c r="F258" i="9"/>
  <c r="E258" i="9"/>
  <c r="B258" i="9" s="1"/>
  <c r="M257" i="9"/>
  <c r="L257" i="9"/>
  <c r="F257" i="9"/>
  <c r="E257" i="9"/>
  <c r="B257" i="9" s="1"/>
  <c r="M256" i="9"/>
  <c r="L256" i="9"/>
  <c r="F256" i="9" s="1"/>
  <c r="E256" i="9"/>
  <c r="M255" i="9"/>
  <c r="L255" i="9"/>
  <c r="F255" i="9" s="1"/>
  <c r="E255" i="9"/>
  <c r="M254" i="9"/>
  <c r="L254" i="9"/>
  <c r="F254" i="9" s="1"/>
  <c r="E254" i="9"/>
  <c r="M253" i="9"/>
  <c r="L253" i="9"/>
  <c r="F253" i="9" s="1"/>
  <c r="B253" i="9" s="1"/>
  <c r="E253" i="9"/>
  <c r="M252" i="9"/>
  <c r="L252" i="9"/>
  <c r="F252" i="9" s="1"/>
  <c r="B252" i="9" s="1"/>
  <c r="E252" i="9"/>
  <c r="M251" i="9"/>
  <c r="L251" i="9"/>
  <c r="F251" i="9"/>
  <c r="E251" i="9"/>
  <c r="B251" i="9"/>
  <c r="M250" i="9"/>
  <c r="L250" i="9"/>
  <c r="F250" i="9"/>
  <c r="E250" i="9"/>
  <c r="B250" i="9" s="1"/>
  <c r="M249" i="9"/>
  <c r="L249" i="9"/>
  <c r="F249" i="9"/>
  <c r="E249" i="9"/>
  <c r="B249" i="9" s="1"/>
  <c r="M248" i="9"/>
  <c r="L248" i="9"/>
  <c r="F248" i="9" s="1"/>
  <c r="E248" i="9"/>
  <c r="B248" i="9" s="1"/>
  <c r="M247" i="9"/>
  <c r="L247" i="9"/>
  <c r="E247" i="9"/>
  <c r="M246" i="9"/>
  <c r="L246" i="9"/>
  <c r="F246" i="9" s="1"/>
  <c r="E246" i="9"/>
  <c r="B246" i="9" s="1"/>
  <c r="M245" i="9"/>
  <c r="L245" i="9"/>
  <c r="F245" i="9" s="1"/>
  <c r="B245" i="9" s="1"/>
  <c r="E245" i="9"/>
  <c r="M244" i="9"/>
  <c r="L244" i="9"/>
  <c r="F244" i="9" s="1"/>
  <c r="B244" i="9" s="1"/>
  <c r="E244" i="9"/>
  <c r="M243" i="9"/>
  <c r="L243" i="9"/>
  <c r="F243" i="9"/>
  <c r="E243" i="9"/>
  <c r="B243" i="9"/>
  <c r="M242" i="9"/>
  <c r="L242" i="9"/>
  <c r="F242" i="9"/>
  <c r="E242" i="9"/>
  <c r="B242" i="9" s="1"/>
  <c r="M241" i="9"/>
  <c r="L241" i="9"/>
  <c r="F241" i="9"/>
  <c r="B241" i="9" s="1"/>
  <c r="E241" i="9"/>
  <c r="M240" i="9"/>
  <c r="L240" i="9"/>
  <c r="F240" i="9" s="1"/>
  <c r="E240" i="9"/>
  <c r="M239" i="9"/>
  <c r="F239" i="9" s="1"/>
  <c r="L239" i="9"/>
  <c r="E239" i="9"/>
  <c r="M238" i="9"/>
  <c r="L238" i="9"/>
  <c r="F238" i="9" s="1"/>
  <c r="E238" i="9"/>
  <c r="M237" i="9"/>
  <c r="L237" i="9"/>
  <c r="F237" i="9" s="1"/>
  <c r="B237" i="9" s="1"/>
  <c r="E237" i="9"/>
  <c r="M236" i="9"/>
  <c r="L236" i="9"/>
  <c r="F236" i="9" s="1"/>
  <c r="B236" i="9" s="1"/>
  <c r="E236" i="9"/>
  <c r="M235" i="9"/>
  <c r="L235" i="9"/>
  <c r="F235" i="9"/>
  <c r="E235" i="9"/>
  <c r="B235" i="9"/>
  <c r="M234" i="9"/>
  <c r="L234" i="9"/>
  <c r="F234" i="9"/>
  <c r="E234" i="9"/>
  <c r="B234" i="9" s="1"/>
  <c r="M233" i="9"/>
  <c r="L233" i="9"/>
  <c r="F233" i="9"/>
  <c r="B233" i="9" s="1"/>
  <c r="E233" i="9"/>
  <c r="M232" i="9"/>
  <c r="L232" i="9"/>
  <c r="F232" i="9" s="1"/>
  <c r="E232" i="9"/>
  <c r="B232" i="9" s="1"/>
  <c r="M231" i="9"/>
  <c r="L231" i="9"/>
  <c r="E231" i="9"/>
  <c r="M230" i="9"/>
  <c r="L230" i="9"/>
  <c r="F230" i="9" s="1"/>
  <c r="E230" i="9"/>
  <c r="B230" i="9" s="1"/>
  <c r="M229" i="9"/>
  <c r="L229" i="9"/>
  <c r="F229" i="9" s="1"/>
  <c r="B229" i="9" s="1"/>
  <c r="E229" i="9"/>
  <c r="M228" i="9"/>
  <c r="L228" i="9"/>
  <c r="F228" i="9" s="1"/>
  <c r="B228" i="9" s="1"/>
  <c r="E228" i="9"/>
  <c r="M227" i="9"/>
  <c r="L227" i="9"/>
  <c r="F227" i="9"/>
  <c r="E227" i="9"/>
  <c r="B227" i="9"/>
  <c r="M226" i="9"/>
  <c r="L226" i="9"/>
  <c r="F226" i="9"/>
  <c r="E226" i="9"/>
  <c r="B226" i="9" s="1"/>
  <c r="M225" i="9"/>
  <c r="L225" i="9"/>
  <c r="F225" i="9"/>
  <c r="B225" i="9" s="1"/>
  <c r="E225" i="9"/>
  <c r="M224" i="9"/>
  <c r="L224" i="9"/>
  <c r="F224" i="9" s="1"/>
  <c r="E224" i="9"/>
  <c r="M223" i="9"/>
  <c r="L223" i="9"/>
  <c r="F223" i="9" s="1"/>
  <c r="E223" i="9"/>
  <c r="M222" i="9"/>
  <c r="L222" i="9"/>
  <c r="F222" i="9" s="1"/>
  <c r="E222" i="9"/>
  <c r="M221" i="9"/>
  <c r="L221" i="9"/>
  <c r="F221" i="9" s="1"/>
  <c r="B221" i="9" s="1"/>
  <c r="E221" i="9"/>
  <c r="M220" i="9"/>
  <c r="L220" i="9"/>
  <c r="F220" i="9" s="1"/>
  <c r="B220" i="9" s="1"/>
  <c r="E220" i="9"/>
  <c r="M219" i="9"/>
  <c r="L219" i="9"/>
  <c r="F219" i="9"/>
  <c r="E219" i="9"/>
  <c r="B219" i="9"/>
  <c r="M218" i="9"/>
  <c r="L218" i="9"/>
  <c r="F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E152" i="9" s="1"/>
  <c r="G152" i="9"/>
  <c r="F152" i="9"/>
  <c r="H151" i="9"/>
  <c r="G151" i="9"/>
  <c r="F151" i="9"/>
  <c r="E151" i="9"/>
  <c r="B151" i="9" s="1"/>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F146" i="9"/>
  <c r="B146" i="9"/>
  <c r="H145" i="9"/>
  <c r="G145" i="9"/>
  <c r="F145" i="9"/>
  <c r="E145" i="9"/>
  <c r="B145" i="9" s="1"/>
  <c r="H144" i="9"/>
  <c r="G144" i="9"/>
  <c r="E144" i="9" s="1"/>
  <c r="F144" i="9"/>
  <c r="F143" i="9"/>
  <c r="H142" i="9"/>
  <c r="G142" i="9"/>
  <c r="E142" i="9" s="1"/>
  <c r="B142" i="9" s="1"/>
  <c r="F142" i="9"/>
  <c r="H141" i="9"/>
  <c r="G141" i="9"/>
  <c r="F141" i="9"/>
  <c r="E141" i="9"/>
  <c r="B141" i="9" s="1"/>
  <c r="H140" i="9"/>
  <c r="G140" i="9"/>
  <c r="E140" i="9" s="1"/>
  <c r="F140" i="9"/>
  <c r="H139" i="9"/>
  <c r="G139" i="9"/>
  <c r="F139" i="9"/>
  <c r="E139" i="9"/>
  <c r="B139" i="9" s="1"/>
  <c r="H138" i="9"/>
  <c r="G138" i="9"/>
  <c r="F138" i="9"/>
  <c r="H137" i="9"/>
  <c r="G137" i="9"/>
  <c r="F137" i="9"/>
  <c r="E137" i="9"/>
  <c r="B137" i="9" s="1"/>
  <c r="H136" i="9"/>
  <c r="G136" i="9"/>
  <c r="E136" i="9" s="1"/>
  <c r="B136" i="9" s="1"/>
  <c r="F136" i="9"/>
  <c r="H135" i="9"/>
  <c r="G135" i="9"/>
  <c r="E135" i="9" s="1"/>
  <c r="B135" i="9" s="1"/>
  <c r="F135" i="9"/>
  <c r="H134" i="9"/>
  <c r="G134" i="9"/>
  <c r="E134" i="9" s="1"/>
  <c r="F134" i="9"/>
  <c r="B134" i="9"/>
  <c r="H133" i="9"/>
  <c r="G133" i="9"/>
  <c r="F133" i="9"/>
  <c r="E133" i="9"/>
  <c r="B133" i="9" s="1"/>
  <c r="H132" i="9"/>
  <c r="G132" i="9"/>
  <c r="E132" i="9" s="1"/>
  <c r="F132" i="9"/>
  <c r="H131" i="9"/>
  <c r="G131" i="9"/>
  <c r="F131" i="9"/>
  <c r="E131" i="9"/>
  <c r="B131" i="9" s="1"/>
  <c r="H130" i="9"/>
  <c r="G130" i="9"/>
  <c r="E130" i="9" s="1"/>
  <c r="B130" i="9" s="1"/>
  <c r="F130" i="9"/>
  <c r="H129" i="9"/>
  <c r="G129" i="9"/>
  <c r="F129" i="9"/>
  <c r="E129" i="9"/>
  <c r="B129" i="9" s="1"/>
  <c r="H128" i="9"/>
  <c r="G128" i="9"/>
  <c r="F128" i="9"/>
  <c r="E128" i="9"/>
  <c r="B128" i="9"/>
  <c r="H127" i="9"/>
  <c r="G127" i="9"/>
  <c r="E127" i="9" s="1"/>
  <c r="B127" i="9" s="1"/>
  <c r="F127" i="9"/>
  <c r="H126" i="9"/>
  <c r="G126" i="9"/>
  <c r="E126" i="9" s="1"/>
  <c r="F126" i="9"/>
  <c r="B126" i="9"/>
  <c r="H125" i="9"/>
  <c r="G125" i="9"/>
  <c r="F125" i="9"/>
  <c r="E125" i="9"/>
  <c r="B125" i="9" s="1"/>
  <c r="H124" i="9"/>
  <c r="E124" i="9" s="1"/>
  <c r="G124" i="9"/>
  <c r="F124" i="9"/>
  <c r="H123" i="9"/>
  <c r="G123" i="9"/>
  <c r="F123" i="9"/>
  <c r="E123" i="9"/>
  <c r="B123" i="9" s="1"/>
  <c r="H122" i="9"/>
  <c r="G122" i="9"/>
  <c r="E122" i="9" s="1"/>
  <c r="B122" i="9" s="1"/>
  <c r="F122" i="9"/>
  <c r="H121" i="9"/>
  <c r="G121" i="9"/>
  <c r="F121" i="9"/>
  <c r="E121" i="9"/>
  <c r="B121" i="9" s="1"/>
  <c r="H120" i="9"/>
  <c r="G120" i="9"/>
  <c r="F120" i="9"/>
  <c r="E120" i="9"/>
  <c r="B120" i="9"/>
  <c r="H119" i="9"/>
  <c r="G119" i="9"/>
  <c r="E119" i="9" s="1"/>
  <c r="B119" i="9" s="1"/>
  <c r="F119" i="9"/>
  <c r="H118" i="9"/>
  <c r="G118" i="9"/>
  <c r="E118" i="9" s="1"/>
  <c r="B118" i="9" s="1"/>
  <c r="F118" i="9"/>
  <c r="H117" i="9"/>
  <c r="G117" i="9"/>
  <c r="F117" i="9"/>
  <c r="E117" i="9"/>
  <c r="B117" i="9" s="1"/>
  <c r="H116" i="9"/>
  <c r="E116" i="9" s="1"/>
  <c r="G116" i="9"/>
  <c r="F116" i="9"/>
  <c r="H115" i="9"/>
  <c r="G115" i="9"/>
  <c r="F115" i="9"/>
  <c r="E115" i="9"/>
  <c r="B115" i="9" s="1"/>
  <c r="H114" i="9"/>
  <c r="G114" i="9"/>
  <c r="F114" i="9"/>
  <c r="H113" i="9"/>
  <c r="G113" i="9"/>
  <c r="F113" i="9"/>
  <c r="E113" i="9"/>
  <c r="B113" i="9" s="1"/>
  <c r="H112" i="9"/>
  <c r="G112" i="9"/>
  <c r="F112" i="9"/>
  <c r="E112" i="9"/>
  <c r="B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E107" i="9"/>
  <c r="B107" i="9" s="1"/>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E100" i="9" s="1"/>
  <c r="F100" i="9"/>
  <c r="H99" i="9"/>
  <c r="G99" i="9"/>
  <c r="F99" i="9"/>
  <c r="E99" i="9"/>
  <c r="B99" i="9" s="1"/>
  <c r="H98" i="9"/>
  <c r="G98" i="9"/>
  <c r="E98" i="9" s="1"/>
  <c r="B98" i="9" s="1"/>
  <c r="F98" i="9"/>
  <c r="H97" i="9"/>
  <c r="G97" i="9"/>
  <c r="F97" i="9"/>
  <c r="E97" i="9"/>
  <c r="B97" i="9" s="1"/>
  <c r="H96" i="9"/>
  <c r="G96" i="9"/>
  <c r="F96" i="9"/>
  <c r="E96" i="9"/>
  <c r="B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F90" i="9"/>
  <c r="H89" i="9"/>
  <c r="G89" i="9"/>
  <c r="F89" i="9"/>
  <c r="E89" i="9"/>
  <c r="B89" i="9" s="1"/>
  <c r="H88" i="9"/>
  <c r="G88" i="9"/>
  <c r="F88" i="9"/>
  <c r="E88" i="9"/>
  <c r="B88" i="9"/>
  <c r="H87" i="9"/>
  <c r="G87" i="9"/>
  <c r="E87" i="9" s="1"/>
  <c r="B87" i="9" s="1"/>
  <c r="F87" i="9"/>
  <c r="H86" i="9"/>
  <c r="G86" i="9"/>
  <c r="E86" i="9" s="1"/>
  <c r="B86" i="9" s="1"/>
  <c r="F86" i="9"/>
  <c r="H85" i="9"/>
  <c r="G85" i="9"/>
  <c r="F85" i="9"/>
  <c r="E85" i="9"/>
  <c r="B85" i="9"/>
  <c r="H84" i="9"/>
  <c r="E84" i="9" s="1"/>
  <c r="B84" i="9" s="1"/>
  <c r="G84" i="9"/>
  <c r="F84" i="9"/>
  <c r="H83" i="9"/>
  <c r="G83" i="9"/>
  <c r="F83" i="9"/>
  <c r="E83" i="9"/>
  <c r="B83" i="9" s="1"/>
  <c r="H82" i="9"/>
  <c r="G82" i="9"/>
  <c r="E82" i="9" s="1"/>
  <c r="B82" i="9" s="1"/>
  <c r="F82" i="9"/>
  <c r="H81" i="9"/>
  <c r="G81" i="9"/>
  <c r="F81" i="9"/>
  <c r="E81" i="9"/>
  <c r="B81" i="9" s="1"/>
  <c r="H80" i="9"/>
  <c r="G80" i="9"/>
  <c r="F80" i="9"/>
  <c r="E80" i="9"/>
  <c r="B80" i="9"/>
  <c r="H79" i="9"/>
  <c r="G79" i="9"/>
  <c r="E79" i="9" s="1"/>
  <c r="B79" i="9" s="1"/>
  <c r="F79" i="9"/>
  <c r="H78" i="9"/>
  <c r="G78" i="9"/>
  <c r="E78" i="9" s="1"/>
  <c r="F78" i="9"/>
  <c r="B78" i="9"/>
  <c r="H77" i="9"/>
  <c r="G77" i="9"/>
  <c r="F77" i="9"/>
  <c r="E77" i="9"/>
  <c r="B77" i="9"/>
  <c r="H76" i="9"/>
  <c r="E76" i="9" s="1"/>
  <c r="G76" i="9"/>
  <c r="F76" i="9"/>
  <c r="H75" i="9"/>
  <c r="G75" i="9"/>
  <c r="F75" i="9"/>
  <c r="E75" i="9"/>
  <c r="B75" i="9" s="1"/>
  <c r="H74" i="9"/>
  <c r="G74" i="9"/>
  <c r="F74" i="9"/>
  <c r="H73" i="9"/>
  <c r="G73" i="9"/>
  <c r="F73" i="9"/>
  <c r="E73" i="9"/>
  <c r="B73" i="9" s="1"/>
  <c r="H72" i="9"/>
  <c r="G72" i="9"/>
  <c r="F72" i="9"/>
  <c r="E72" i="9"/>
  <c r="B72" i="9"/>
  <c r="H71" i="9"/>
  <c r="G71" i="9"/>
  <c r="E71" i="9" s="1"/>
  <c r="B71" i="9" s="1"/>
  <c r="F71" i="9"/>
  <c r="H70" i="9"/>
  <c r="G70" i="9"/>
  <c r="F70" i="9"/>
  <c r="E70" i="9"/>
  <c r="B70" i="9"/>
  <c r="H69" i="9"/>
  <c r="G69" i="9"/>
  <c r="F69" i="9"/>
  <c r="E69" i="9"/>
  <c r="B69" i="9"/>
  <c r="H68" i="9"/>
  <c r="G68" i="9"/>
  <c r="E68" i="9" s="1"/>
  <c r="B68" i="9" s="1"/>
  <c r="F68" i="9"/>
  <c r="H67" i="9"/>
  <c r="G67" i="9"/>
  <c r="F67" i="9"/>
  <c r="E67" i="9"/>
  <c r="B67" i="9" s="1"/>
  <c r="H66" i="9"/>
  <c r="G66" i="9"/>
  <c r="F66" i="9"/>
  <c r="H65" i="9"/>
  <c r="G65" i="9"/>
  <c r="F65" i="9"/>
  <c r="E65" i="9"/>
  <c r="B65" i="9" s="1"/>
  <c r="H64" i="9"/>
  <c r="G64" i="9"/>
  <c r="F64" i="9"/>
  <c r="E64" i="9"/>
  <c r="B64" i="9"/>
  <c r="H63" i="9"/>
  <c r="G63" i="9"/>
  <c r="E63" i="9" s="1"/>
  <c r="B63" i="9" s="1"/>
  <c r="F63" i="9"/>
  <c r="H62" i="9"/>
  <c r="G62" i="9"/>
  <c r="E62" i="9" s="1"/>
  <c r="B62" i="9" s="1"/>
  <c r="F62" i="9"/>
  <c r="H61" i="9"/>
  <c r="G61" i="9"/>
  <c r="E61" i="9" s="1"/>
  <c r="B61" i="9" s="1"/>
  <c r="F61" i="9"/>
  <c r="H60" i="9"/>
  <c r="G60" i="9"/>
  <c r="E60" i="9" s="1"/>
  <c r="F60" i="9"/>
  <c r="H59" i="9"/>
  <c r="G59" i="9"/>
  <c r="F59" i="9"/>
  <c r="E59" i="9"/>
  <c r="B59" i="9" s="1"/>
  <c r="H58" i="9"/>
  <c r="G58" i="9"/>
  <c r="E58" i="9" s="1"/>
  <c r="B58" i="9" s="1"/>
  <c r="F58" i="9"/>
  <c r="H57" i="9"/>
  <c r="G57" i="9"/>
  <c r="F57" i="9"/>
  <c r="E57" i="9"/>
  <c r="B57" i="9" s="1"/>
  <c r="H56" i="9"/>
  <c r="G56" i="9"/>
  <c r="F56" i="9"/>
  <c r="E56" i="9"/>
  <c r="B56" i="9"/>
  <c r="H55" i="9"/>
  <c r="G55" i="9"/>
  <c r="E55" i="9" s="1"/>
  <c r="B55" i="9" s="1"/>
  <c r="F55" i="9"/>
  <c r="H54" i="9"/>
  <c r="G54" i="9"/>
  <c r="E54" i="9" s="1"/>
  <c r="B54" i="9" s="1"/>
  <c r="F54" i="9"/>
  <c r="H53" i="9"/>
  <c r="G53" i="9"/>
  <c r="F53" i="9"/>
  <c r="E53" i="9"/>
  <c r="B53" i="9"/>
  <c r="H52" i="9"/>
  <c r="G52" i="9"/>
  <c r="E52" i="9" s="1"/>
  <c r="B52" i="9" s="1"/>
  <c r="F52" i="9"/>
  <c r="H51" i="9"/>
  <c r="G51" i="9"/>
  <c r="F51" i="9"/>
  <c r="E51" i="9"/>
  <c r="B51" i="9" s="1"/>
  <c r="H50" i="9"/>
  <c r="G50" i="9"/>
  <c r="E50" i="9" s="1"/>
  <c r="B50" i="9" s="1"/>
  <c r="F50" i="9"/>
  <c r="H49" i="9"/>
  <c r="G49" i="9"/>
  <c r="F49" i="9"/>
  <c r="E49" i="9"/>
  <c r="B49" i="9" s="1"/>
  <c r="H48" i="9"/>
  <c r="G48" i="9"/>
  <c r="F48" i="9"/>
  <c r="E48" i="9"/>
  <c r="B48" i="9"/>
  <c r="H47" i="9"/>
  <c r="G47" i="9"/>
  <c r="E47" i="9" s="1"/>
  <c r="B47" i="9" s="1"/>
  <c r="F47" i="9"/>
  <c r="H46" i="9"/>
  <c r="G46" i="9"/>
  <c r="E46" i="9" s="1"/>
  <c r="F46" i="9"/>
  <c r="B46" i="9"/>
  <c r="H45" i="9"/>
  <c r="G45" i="9"/>
  <c r="E45" i="9" s="1"/>
  <c r="B45" i="9" s="1"/>
  <c r="F45" i="9"/>
  <c r="H44" i="9"/>
  <c r="G44" i="9"/>
  <c r="E44" i="9" s="1"/>
  <c r="B44" i="9" s="1"/>
  <c r="F44" i="9"/>
  <c r="H43" i="9"/>
  <c r="G43" i="9"/>
  <c r="F43" i="9"/>
  <c r="E43" i="9"/>
  <c r="B43" i="9" s="1"/>
  <c r="H42" i="9"/>
  <c r="E42" i="9" s="1"/>
  <c r="B42" i="9" s="1"/>
  <c r="G42" i="9"/>
  <c r="F42" i="9"/>
  <c r="H41" i="9"/>
  <c r="E41" i="9" s="1"/>
  <c r="B41" i="9" s="1"/>
  <c r="G41" i="9"/>
  <c r="F41" i="9"/>
  <c r="H40" i="9"/>
  <c r="E40" i="9" s="1"/>
  <c r="B40" i="9" s="1"/>
  <c r="G40" i="9"/>
  <c r="F40" i="9"/>
  <c r="H39" i="9"/>
  <c r="G39" i="9"/>
  <c r="E39" i="9" s="1"/>
  <c r="B39" i="9" s="1"/>
  <c r="F39" i="9"/>
  <c r="H38" i="9"/>
  <c r="G38" i="9"/>
  <c r="E38" i="9" s="1"/>
  <c r="F38" i="9"/>
  <c r="B38" i="9"/>
  <c r="H37" i="9"/>
  <c r="G37" i="9"/>
  <c r="F37" i="9"/>
  <c r="E37" i="9"/>
  <c r="B37" i="9"/>
  <c r="H36" i="9"/>
  <c r="G36" i="9"/>
  <c r="E36" i="9" s="1"/>
  <c r="B36" i="9" s="1"/>
  <c r="F36" i="9"/>
  <c r="H35" i="9"/>
  <c r="G35" i="9"/>
  <c r="F35" i="9"/>
  <c r="E35" i="9"/>
  <c r="B35" i="9" s="1"/>
  <c r="H34" i="9"/>
  <c r="E34" i="9" s="1"/>
  <c r="B34" i="9" s="1"/>
  <c r="G34" i="9"/>
  <c r="F34" i="9"/>
  <c r="H33" i="9"/>
  <c r="G33" i="9"/>
  <c r="F33" i="9"/>
  <c r="H32" i="9"/>
  <c r="G32" i="9"/>
  <c r="F32" i="9"/>
  <c r="H31" i="9"/>
  <c r="G31" i="9"/>
  <c r="E31" i="9" s="1"/>
  <c r="B31" i="9" s="1"/>
  <c r="F31" i="9"/>
  <c r="H30" i="9"/>
  <c r="G30" i="9"/>
  <c r="E30" i="9" s="1"/>
  <c r="B30" i="9" s="1"/>
  <c r="F30" i="9"/>
  <c r="H29" i="9"/>
  <c r="G29" i="9"/>
  <c r="F29" i="9"/>
  <c r="E29" i="9"/>
  <c r="B29" i="9"/>
  <c r="H28" i="9"/>
  <c r="G28" i="9"/>
  <c r="E28" i="9" s="1"/>
  <c r="F28" i="9"/>
  <c r="H27" i="9"/>
  <c r="G27" i="9"/>
  <c r="F27" i="9"/>
  <c r="E27" i="9"/>
  <c r="B27" i="9" s="1"/>
  <c r="H26" i="9"/>
  <c r="E26" i="9" s="1"/>
  <c r="B26" i="9" s="1"/>
  <c r="G26" i="9"/>
  <c r="F26" i="9"/>
  <c r="H25" i="9"/>
  <c r="G25" i="9"/>
  <c r="F25" i="9"/>
  <c r="E25" i="9"/>
  <c r="B25" i="9" s="1"/>
  <c r="H24" i="9"/>
  <c r="G24" i="9"/>
  <c r="F24" i="9"/>
  <c r="E24" i="9"/>
  <c r="B24" i="9"/>
  <c r="H23" i="9"/>
  <c r="G23" i="9"/>
  <c r="F23" i="9"/>
  <c r="H22" i="9"/>
  <c r="G22" i="9"/>
  <c r="F22" i="9"/>
  <c r="F21" i="9"/>
  <c r="F4" i="9"/>
  <c r="O3" i="9"/>
  <c r="G275" i="9" s="1"/>
  <c r="E275" i="9" s="1"/>
  <c r="I3" i="9"/>
  <c r="H3" i="9"/>
  <c r="G3" i="9"/>
  <c r="D101" i="8"/>
  <c r="D95" i="8"/>
  <c r="C1570" i="1" s="1"/>
  <c r="H1570" i="1" s="1"/>
  <c r="D90" i="8"/>
  <c r="D85" i="8"/>
  <c r="D80" i="8"/>
  <c r="D75" i="8"/>
  <c r="D70" i="8"/>
  <c r="D65" i="8"/>
  <c r="D60" i="8"/>
  <c r="D55" i="8"/>
  <c r="D50" i="8"/>
  <c r="D44" i="8"/>
  <c r="D36" i="8"/>
  <c r="D26" i="8"/>
  <c r="D24" i="8" s="1"/>
  <c r="D18" i="8"/>
  <c r="C1493" i="1" s="1"/>
  <c r="H1493" i="1" s="1"/>
  <c r="D8" i="8"/>
  <c r="C1483" i="1" s="1"/>
  <c r="H1483" i="1" s="1"/>
  <c r="E44" i="7"/>
  <c r="D44" i="7"/>
  <c r="E39" i="7"/>
  <c r="E38" i="7" s="1"/>
  <c r="D39" i="7"/>
  <c r="D38" i="7"/>
  <c r="H31" i="3" s="1"/>
  <c r="E30" i="7"/>
  <c r="D30" i="7"/>
  <c r="E23" i="7"/>
  <c r="D23" i="7"/>
  <c r="D22" i="7" s="1"/>
  <c r="E22" i="7"/>
  <c r="E14" i="7"/>
  <c r="D14" i="7"/>
  <c r="D6" i="7" s="1"/>
  <c r="E7" i="7"/>
  <c r="D7" i="7"/>
  <c r="E6" i="7"/>
  <c r="E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D1223"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F79" i="5" s="1"/>
  <c r="E78" i="5"/>
  <c r="D1056" i="1"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D418" i="4"/>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E351" i="4"/>
  <c r="E350" i="4"/>
  <c r="F349" i="4"/>
  <c r="E348" i="4"/>
  <c r="D348" i="4"/>
  <c r="F348" i="4" s="1"/>
  <c r="F347" i="4"/>
  <c r="F346" i="4"/>
  <c r="E345" i="4"/>
  <c r="D345" i="4"/>
  <c r="E344" i="4"/>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E215" i="4" s="1"/>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D125" i="4"/>
  <c r="E124" i="4"/>
  <c r="F123" i="4"/>
  <c r="F122" i="4"/>
  <c r="F121" i="4"/>
  <c r="E120" i="4"/>
  <c r="E106" i="4"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3" i="1" s="1"/>
  <c r="D77" i="4"/>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D1476" i="1"/>
  <c r="C1476" i="1"/>
  <c r="J1476" i="1" s="1"/>
  <c r="D1475" i="1"/>
  <c r="C1475" i="1"/>
  <c r="H1475" i="1" s="1"/>
  <c r="D1474" i="1"/>
  <c r="C1474" i="1"/>
  <c r="J1474" i="1" s="1"/>
  <c r="D1473" i="1"/>
  <c r="C1473" i="1"/>
  <c r="D1472" i="1"/>
  <c r="C1472" i="1"/>
  <c r="J1472" i="1" s="1"/>
  <c r="D1471" i="1"/>
  <c r="C1471" i="1"/>
  <c r="J1471" i="1" s="1"/>
  <c r="D1470" i="1"/>
  <c r="C1470" i="1"/>
  <c r="H1470" i="1" s="1"/>
  <c r="D1469" i="1"/>
  <c r="C1469" i="1"/>
  <c r="D1468" i="1"/>
  <c r="C1468" i="1"/>
  <c r="J1468" i="1" s="1"/>
  <c r="D1467" i="1"/>
  <c r="C1467" i="1"/>
  <c r="J1467" i="1" s="1"/>
  <c r="D1466" i="1"/>
  <c r="C1466" i="1"/>
  <c r="J1466" i="1" s="1"/>
  <c r="D1465" i="1"/>
  <c r="C1465" i="1"/>
  <c r="D1464" i="1"/>
  <c r="C1464" i="1"/>
  <c r="J1464" i="1" s="1"/>
  <c r="D1463" i="1"/>
  <c r="C1463" i="1"/>
  <c r="J1463" i="1" s="1"/>
  <c r="D1462" i="1"/>
  <c r="C1462" i="1"/>
  <c r="J1462" i="1" s="1"/>
  <c r="D1461" i="1"/>
  <c r="C1461" i="1"/>
  <c r="D1460" i="1"/>
  <c r="C1460" i="1"/>
  <c r="J1460" i="1" s="1"/>
  <c r="D1459" i="1"/>
  <c r="C1459" i="1"/>
  <c r="J1459" i="1" s="1"/>
  <c r="D1458" i="1"/>
  <c r="C1458" i="1"/>
  <c r="J1458" i="1" s="1"/>
  <c r="D1457" i="1"/>
  <c r="C1457" i="1"/>
  <c r="D1456" i="1"/>
  <c r="C1456" i="1"/>
  <c r="J1456" i="1" s="1"/>
  <c r="D1455" i="1"/>
  <c r="C1455" i="1"/>
  <c r="J1455" i="1" s="1"/>
  <c r="D1454" i="1"/>
  <c r="C1454" i="1"/>
  <c r="H1454" i="1" s="1"/>
  <c r="D1453" i="1"/>
  <c r="D1452" i="1"/>
  <c r="C1452" i="1"/>
  <c r="J1452" i="1" s="1"/>
  <c r="D1451" i="1"/>
  <c r="C1451" i="1"/>
  <c r="J1451" i="1" s="1"/>
  <c r="D1450" i="1"/>
  <c r="C1450" i="1"/>
  <c r="J1450" i="1" s="1"/>
  <c r="D1449" i="1"/>
  <c r="C1449" i="1"/>
  <c r="D1448" i="1"/>
  <c r="C1448" i="1"/>
  <c r="J1448" i="1" s="1"/>
  <c r="D1447" i="1"/>
  <c r="C1447" i="1"/>
  <c r="J1447" i="1" s="1"/>
  <c r="D1446" i="1"/>
  <c r="C1446" i="1"/>
  <c r="J1446" i="1" s="1"/>
  <c r="D1445" i="1"/>
  <c r="C1445" i="1"/>
  <c r="D1444" i="1"/>
  <c r="C1444" i="1"/>
  <c r="J1444" i="1" s="1"/>
  <c r="D1443" i="1"/>
  <c r="C1443" i="1"/>
  <c r="J1443" i="1" s="1"/>
  <c r="D1442" i="1"/>
  <c r="C1442" i="1"/>
  <c r="J1442" i="1" s="1"/>
  <c r="D1441" i="1"/>
  <c r="C1441" i="1"/>
  <c r="D1440" i="1"/>
  <c r="C1440" i="1"/>
  <c r="J1440" i="1" s="1"/>
  <c r="D1439" i="1"/>
  <c r="C1439" i="1"/>
  <c r="J1439" i="1" s="1"/>
  <c r="D1438" i="1"/>
  <c r="C1438" i="1"/>
  <c r="H1438" i="1" s="1"/>
  <c r="D1437" i="1"/>
  <c r="C1437" i="1"/>
  <c r="D1436" i="1"/>
  <c r="D1434" i="1"/>
  <c r="C1434" i="1"/>
  <c r="D1433" i="1"/>
  <c r="C1433" i="1"/>
  <c r="H1433" i="1" s="1"/>
  <c r="D1432" i="1"/>
  <c r="C1432" i="1"/>
  <c r="H1432" i="1" s="1"/>
  <c r="D1431" i="1"/>
  <c r="C1431" i="1"/>
  <c r="D1430" i="1"/>
  <c r="C1430" i="1"/>
  <c r="D1429" i="1"/>
  <c r="C1429" i="1"/>
  <c r="H1429" i="1" s="1"/>
  <c r="D1428" i="1"/>
  <c r="C1428" i="1"/>
  <c r="H1428" i="1" s="1"/>
  <c r="D1427" i="1"/>
  <c r="C1427" i="1"/>
  <c r="D1426" i="1"/>
  <c r="C1426" i="1"/>
  <c r="D1425" i="1"/>
  <c r="C1425" i="1"/>
  <c r="H1425" i="1" s="1"/>
  <c r="D1424" i="1"/>
  <c r="C1424" i="1"/>
  <c r="H1424" i="1" s="1"/>
  <c r="D1423" i="1"/>
  <c r="C1423" i="1"/>
  <c r="D1422" i="1"/>
  <c r="C1422" i="1"/>
  <c r="D1421" i="1"/>
  <c r="C1421" i="1"/>
  <c r="H1421" i="1" s="1"/>
  <c r="D1420" i="1"/>
  <c r="C1420" i="1"/>
  <c r="D1419" i="1"/>
  <c r="C1419" i="1"/>
  <c r="D1418" i="1"/>
  <c r="C1418" i="1"/>
  <c r="D1417" i="1"/>
  <c r="C1417" i="1"/>
  <c r="H1417" i="1" s="1"/>
  <c r="D1416" i="1"/>
  <c r="C1416" i="1"/>
  <c r="H1416" i="1" s="1"/>
  <c r="D1415" i="1"/>
  <c r="C1415" i="1"/>
  <c r="D1414" i="1"/>
  <c r="C1414" i="1"/>
  <c r="D1413" i="1"/>
  <c r="C1413" i="1"/>
  <c r="H1413" i="1" s="1"/>
  <c r="D1412" i="1"/>
  <c r="C1412" i="1"/>
  <c r="H1412" i="1" s="1"/>
  <c r="D1411" i="1"/>
  <c r="C1411" i="1"/>
  <c r="D1410" i="1"/>
  <c r="C1410" i="1"/>
  <c r="D1409" i="1"/>
  <c r="C1409" i="1"/>
  <c r="D1407" i="1"/>
  <c r="C1407" i="1"/>
  <c r="D1406" i="1"/>
  <c r="C1406" i="1"/>
  <c r="D1405" i="1"/>
  <c r="C1405" i="1"/>
  <c r="H1405" i="1" s="1"/>
  <c r="D1404" i="1"/>
  <c r="C1404" i="1"/>
  <c r="H1404" i="1" s="1"/>
  <c r="D1403" i="1"/>
  <c r="C1403" i="1"/>
  <c r="D1402" i="1"/>
  <c r="C1402" i="1"/>
  <c r="D1401" i="1"/>
  <c r="C1401" i="1"/>
  <c r="H1401" i="1" s="1"/>
  <c r="D1400" i="1"/>
  <c r="C1400" i="1"/>
  <c r="H1400" i="1" s="1"/>
  <c r="D1399" i="1"/>
  <c r="C1399" i="1"/>
  <c r="D1398" i="1"/>
  <c r="C1398" i="1"/>
  <c r="D1397" i="1"/>
  <c r="C1397" i="1"/>
  <c r="H1397" i="1" s="1"/>
  <c r="D1396" i="1"/>
  <c r="C1396" i="1"/>
  <c r="H1396" i="1" s="1"/>
  <c r="D1395" i="1"/>
  <c r="C1395" i="1"/>
  <c r="D1394" i="1"/>
  <c r="C1394" i="1"/>
  <c r="D1393" i="1"/>
  <c r="C1393" i="1"/>
  <c r="H1393" i="1" s="1"/>
  <c r="D1392" i="1"/>
  <c r="C1392" i="1"/>
  <c r="H1392" i="1" s="1"/>
  <c r="D1391" i="1"/>
  <c r="C1391" i="1"/>
  <c r="D1390" i="1"/>
  <c r="C1390" i="1"/>
  <c r="D1389" i="1"/>
  <c r="C1389" i="1"/>
  <c r="H1389" i="1" s="1"/>
  <c r="D1388" i="1"/>
  <c r="C1388" i="1"/>
  <c r="H1388" i="1" s="1"/>
  <c r="D1387" i="1"/>
  <c r="C1387" i="1"/>
  <c r="D1386" i="1"/>
  <c r="C1386" i="1"/>
  <c r="D1385" i="1"/>
  <c r="C1385" i="1"/>
  <c r="H1385" i="1" s="1"/>
  <c r="D1384" i="1"/>
  <c r="C1384" i="1"/>
  <c r="H1384" i="1" s="1"/>
  <c r="D1383" i="1"/>
  <c r="D1382" i="1"/>
  <c r="C1382" i="1"/>
  <c r="D1381" i="1"/>
  <c r="C1381" i="1"/>
  <c r="H1381" i="1" s="1"/>
  <c r="D1380" i="1"/>
  <c r="C1380" i="1"/>
  <c r="H1380" i="1" s="1"/>
  <c r="D1379" i="1"/>
  <c r="C1379" i="1"/>
  <c r="D1378" i="1"/>
  <c r="C1378" i="1"/>
  <c r="D1377" i="1"/>
  <c r="C1377" i="1"/>
  <c r="H1377" i="1" s="1"/>
  <c r="D1376" i="1"/>
  <c r="C1376" i="1"/>
  <c r="H1376" i="1" s="1"/>
  <c r="D1375" i="1"/>
  <c r="C1375" i="1"/>
  <c r="D1374" i="1"/>
  <c r="C1374" i="1"/>
  <c r="D1373" i="1"/>
  <c r="C1373" i="1"/>
  <c r="H1373" i="1" s="1"/>
  <c r="D1372" i="1"/>
  <c r="C1372" i="1"/>
  <c r="H1372" i="1" s="1"/>
  <c r="D1371" i="1"/>
  <c r="C1371" i="1"/>
  <c r="D1370" i="1"/>
  <c r="C1370" i="1"/>
  <c r="D1369" i="1"/>
  <c r="C1369" i="1"/>
  <c r="H1369" i="1" s="1"/>
  <c r="D1368" i="1"/>
  <c r="C1368" i="1"/>
  <c r="H1368" i="1" s="1"/>
  <c r="D1367" i="1"/>
  <c r="C1367" i="1"/>
  <c r="D1366" i="1"/>
  <c r="C1366" i="1"/>
  <c r="D1365" i="1"/>
  <c r="C1365" i="1"/>
  <c r="H1365" i="1" s="1"/>
  <c r="D1364" i="1"/>
  <c r="C1364" i="1"/>
  <c r="H1364" i="1" s="1"/>
  <c r="D1363" i="1"/>
  <c r="C1363" i="1"/>
  <c r="D1362" i="1"/>
  <c r="C1362" i="1"/>
  <c r="D1361" i="1"/>
  <c r="C1361" i="1"/>
  <c r="H1361" i="1" s="1"/>
  <c r="D1360" i="1"/>
  <c r="C1360" i="1"/>
  <c r="H1360" i="1" s="1"/>
  <c r="D1359" i="1"/>
  <c r="C1359" i="1"/>
  <c r="D1358" i="1"/>
  <c r="C1358" i="1"/>
  <c r="D1357" i="1"/>
  <c r="C1357" i="1"/>
  <c r="H1357" i="1" s="1"/>
  <c r="D1356" i="1"/>
  <c r="C1356" i="1"/>
  <c r="H1356" i="1" s="1"/>
  <c r="D1355" i="1"/>
  <c r="C1355" i="1"/>
  <c r="D1354" i="1"/>
  <c r="C1354" i="1"/>
  <c r="D1353" i="1"/>
  <c r="C1353" i="1"/>
  <c r="H1353" i="1" s="1"/>
  <c r="D1352" i="1"/>
  <c r="C1352" i="1"/>
  <c r="H1352" i="1" s="1"/>
  <c r="D1351" i="1"/>
  <c r="C1351" i="1"/>
  <c r="D1350" i="1"/>
  <c r="C1350" i="1"/>
  <c r="D1349" i="1"/>
  <c r="C1349" i="1"/>
  <c r="H1349" i="1" s="1"/>
  <c r="D1348" i="1"/>
  <c r="C1348" i="1"/>
  <c r="H1348" i="1" s="1"/>
  <c r="D1347" i="1"/>
  <c r="C1347" i="1"/>
  <c r="D1346" i="1"/>
  <c r="C1346" i="1"/>
  <c r="D1345" i="1"/>
  <c r="C1345" i="1"/>
  <c r="H1345" i="1" s="1"/>
  <c r="D1344" i="1"/>
  <c r="C1344" i="1"/>
  <c r="H1344" i="1" s="1"/>
  <c r="D1343" i="1"/>
  <c r="C1343" i="1"/>
  <c r="D1342" i="1"/>
  <c r="C1342" i="1"/>
  <c r="D1341" i="1"/>
  <c r="C1341" i="1"/>
  <c r="H1341" i="1" s="1"/>
  <c r="D1340" i="1"/>
  <c r="C1340" i="1"/>
  <c r="H1340" i="1" s="1"/>
  <c r="D1339" i="1"/>
  <c r="C1339" i="1"/>
  <c r="D1338" i="1"/>
  <c r="C1338" i="1"/>
  <c r="D1337" i="1"/>
  <c r="C1337" i="1"/>
  <c r="H1337" i="1" s="1"/>
  <c r="D1336" i="1"/>
  <c r="C1336" i="1"/>
  <c r="H1336" i="1" s="1"/>
  <c r="D1335" i="1"/>
  <c r="C1335" i="1"/>
  <c r="D1334" i="1"/>
  <c r="C1334" i="1"/>
  <c r="D1333" i="1"/>
  <c r="C1333" i="1"/>
  <c r="H1333" i="1" s="1"/>
  <c r="D1332" i="1"/>
  <c r="C1332" i="1"/>
  <c r="H1332" i="1" s="1"/>
  <c r="D1331" i="1"/>
  <c r="C1331" i="1"/>
  <c r="D1330" i="1"/>
  <c r="C1330" i="1"/>
  <c r="D1329" i="1"/>
  <c r="C1329" i="1"/>
  <c r="H1329" i="1" s="1"/>
  <c r="D1328" i="1"/>
  <c r="C1328" i="1"/>
  <c r="H1328" i="1" s="1"/>
  <c r="D1327" i="1"/>
  <c r="C1327" i="1"/>
  <c r="D1326" i="1"/>
  <c r="C1326" i="1"/>
  <c r="D1325" i="1"/>
  <c r="C1325" i="1"/>
  <c r="H1325" i="1" s="1"/>
  <c r="D1324" i="1"/>
  <c r="C1324" i="1"/>
  <c r="H1324" i="1" s="1"/>
  <c r="D1323" i="1"/>
  <c r="C1323" i="1"/>
  <c r="D1322" i="1"/>
  <c r="C1322" i="1"/>
  <c r="D1321" i="1"/>
  <c r="C1321" i="1"/>
  <c r="H1321" i="1" s="1"/>
  <c r="D1320" i="1"/>
  <c r="C1320" i="1"/>
  <c r="H1320" i="1" s="1"/>
  <c r="D1319" i="1"/>
  <c r="C1319" i="1"/>
  <c r="D1318" i="1"/>
  <c r="C1318" i="1"/>
  <c r="D1317" i="1"/>
  <c r="C1317" i="1"/>
  <c r="H1317" i="1" s="1"/>
  <c r="D1316" i="1"/>
  <c r="C1316" i="1"/>
  <c r="H1316" i="1" s="1"/>
  <c r="D1315" i="1"/>
  <c r="C1315" i="1"/>
  <c r="D1314" i="1"/>
  <c r="C1314" i="1"/>
  <c r="D1313" i="1"/>
  <c r="C1313" i="1"/>
  <c r="H1313" i="1" s="1"/>
  <c r="D1312" i="1"/>
  <c r="C1312" i="1"/>
  <c r="H1312" i="1" s="1"/>
  <c r="D1311" i="1"/>
  <c r="C1311" i="1"/>
  <c r="D1310" i="1"/>
  <c r="C1310" i="1"/>
  <c r="D1309" i="1"/>
  <c r="C1309" i="1"/>
  <c r="H1309" i="1" s="1"/>
  <c r="D1308" i="1"/>
  <c r="C1308" i="1"/>
  <c r="H1308" i="1" s="1"/>
  <c r="D1307" i="1"/>
  <c r="C1307" i="1"/>
  <c r="D1306" i="1"/>
  <c r="C1306" i="1"/>
  <c r="D1305" i="1"/>
  <c r="C1305" i="1"/>
  <c r="H1305" i="1" s="1"/>
  <c r="D1304" i="1"/>
  <c r="C1304" i="1"/>
  <c r="H1304" i="1" s="1"/>
  <c r="D1303" i="1"/>
  <c r="C1303" i="1"/>
  <c r="D1302" i="1"/>
  <c r="C1302" i="1"/>
  <c r="D1301" i="1"/>
  <c r="C1301" i="1"/>
  <c r="H1301" i="1" s="1"/>
  <c r="D1300" i="1"/>
  <c r="C1300" i="1"/>
  <c r="H1300" i="1" s="1"/>
  <c r="D1299" i="1"/>
  <c r="D1298" i="1"/>
  <c r="C1298" i="1"/>
  <c r="D1297" i="1"/>
  <c r="C1297" i="1"/>
  <c r="H1297" i="1" s="1"/>
  <c r="D1296" i="1"/>
  <c r="C1296" i="1"/>
  <c r="H1296" i="1" s="1"/>
  <c r="D1295" i="1"/>
  <c r="C1295" i="1"/>
  <c r="D1294" i="1"/>
  <c r="C1294" i="1"/>
  <c r="D1293" i="1"/>
  <c r="C1293" i="1"/>
  <c r="H1293" i="1" s="1"/>
  <c r="D1292" i="1"/>
  <c r="C1292" i="1"/>
  <c r="H1292" i="1" s="1"/>
  <c r="D1291" i="1"/>
  <c r="C1291" i="1"/>
  <c r="D1290" i="1"/>
  <c r="C1290" i="1"/>
  <c r="D1289" i="1"/>
  <c r="C1289" i="1"/>
  <c r="H1289" i="1" s="1"/>
  <c r="D1288" i="1"/>
  <c r="C1288" i="1"/>
  <c r="H1288" i="1" s="1"/>
  <c r="D1287" i="1"/>
  <c r="C1287" i="1"/>
  <c r="D1286" i="1"/>
  <c r="C1286" i="1"/>
  <c r="D1285" i="1"/>
  <c r="C1285" i="1"/>
  <c r="H1285" i="1" s="1"/>
  <c r="D1284" i="1"/>
  <c r="C1284" i="1"/>
  <c r="H1284" i="1" s="1"/>
  <c r="D1283" i="1"/>
  <c r="C1283" i="1"/>
  <c r="D1282" i="1"/>
  <c r="C1282" i="1"/>
  <c r="D1281" i="1"/>
  <c r="C1281" i="1"/>
  <c r="H1281" i="1" s="1"/>
  <c r="D1280" i="1"/>
  <c r="C1280" i="1"/>
  <c r="H1280" i="1" s="1"/>
  <c r="D1279" i="1"/>
  <c r="C1279" i="1"/>
  <c r="D1278" i="1"/>
  <c r="C1278" i="1"/>
  <c r="D1277" i="1"/>
  <c r="C1277" i="1"/>
  <c r="H1277" i="1" s="1"/>
  <c r="D1276" i="1"/>
  <c r="C1276" i="1"/>
  <c r="H1276" i="1" s="1"/>
  <c r="D1275" i="1"/>
  <c r="C1275" i="1"/>
  <c r="D1274" i="1"/>
  <c r="C1274" i="1"/>
  <c r="D1273" i="1"/>
  <c r="C1273" i="1"/>
  <c r="H1273" i="1" s="1"/>
  <c r="D1272" i="1"/>
  <c r="C1272" i="1"/>
  <c r="H1272" i="1" s="1"/>
  <c r="D1271" i="1"/>
  <c r="C1271" i="1"/>
  <c r="D1270" i="1"/>
  <c r="C1270" i="1"/>
  <c r="D1269" i="1"/>
  <c r="C1269" i="1"/>
  <c r="H1269" i="1" s="1"/>
  <c r="D1268" i="1"/>
  <c r="C1268" i="1"/>
  <c r="H1268" i="1" s="1"/>
  <c r="D1267" i="1"/>
  <c r="C1267" i="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D1258" i="1"/>
  <c r="C1258" i="1"/>
  <c r="H1258" i="1" s="1"/>
  <c r="D1257" i="1"/>
  <c r="C1257" i="1"/>
  <c r="H1257" i="1" s="1"/>
  <c r="D1256" i="1"/>
  <c r="C1256" i="1"/>
  <c r="H1256" i="1" s="1"/>
  <c r="D1255" i="1"/>
  <c r="C1255" i="1"/>
  <c r="D1254" i="1"/>
  <c r="C1254" i="1"/>
  <c r="H1254" i="1" s="1"/>
  <c r="D1253" i="1"/>
  <c r="C1253" i="1"/>
  <c r="H1253" i="1" s="1"/>
  <c r="D1252" i="1"/>
  <c r="C1252" i="1"/>
  <c r="H1252" i="1" s="1"/>
  <c r="D1251" i="1"/>
  <c r="C1251" i="1"/>
  <c r="D1250" i="1"/>
  <c r="C1250" i="1"/>
  <c r="H1250" i="1" s="1"/>
  <c r="D1249" i="1"/>
  <c r="C1249" i="1"/>
  <c r="D1248" i="1"/>
  <c r="C1248" i="1"/>
  <c r="D1247" i="1"/>
  <c r="C1247" i="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D1238" i="1"/>
  <c r="C1238" i="1"/>
  <c r="H1238" i="1" s="1"/>
  <c r="D1237" i="1"/>
  <c r="C1237" i="1"/>
  <c r="H1237" i="1" s="1"/>
  <c r="D1236" i="1"/>
  <c r="C1236" i="1"/>
  <c r="H1236" i="1" s="1"/>
  <c r="D1235" i="1"/>
  <c r="C1235" i="1"/>
  <c r="D1234" i="1"/>
  <c r="C1234" i="1"/>
  <c r="H1234" i="1" s="1"/>
  <c r="D1233" i="1"/>
  <c r="C1233" i="1"/>
  <c r="H1233" i="1" s="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C1223" i="1"/>
  <c r="D1221" i="1"/>
  <c r="C1221" i="1"/>
  <c r="H1221" i="1" s="1"/>
  <c r="D1220" i="1"/>
  <c r="C1220" i="1"/>
  <c r="H1220" i="1" s="1"/>
  <c r="D1219" i="1"/>
  <c r="C1219" i="1"/>
  <c r="D1218" i="1"/>
  <c r="C1218" i="1"/>
  <c r="H1218" i="1" s="1"/>
  <c r="D1217" i="1"/>
  <c r="C1217" i="1"/>
  <c r="D1216" i="1"/>
  <c r="C1216" i="1"/>
  <c r="C1215" i="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D1198" i="1"/>
  <c r="C1198" i="1"/>
  <c r="H1198" i="1" s="1"/>
  <c r="D1197" i="1"/>
  <c r="C1197" i="1"/>
  <c r="H1197" i="1" s="1"/>
  <c r="D1196" i="1"/>
  <c r="C1196" i="1"/>
  <c r="H1196" i="1" s="1"/>
  <c r="D1195" i="1"/>
  <c r="C1195" i="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D1186" i="1"/>
  <c r="C1186" i="1"/>
  <c r="H1186" i="1" s="1"/>
  <c r="D1185" i="1"/>
  <c r="C1185" i="1"/>
  <c r="H1185" i="1" s="1"/>
  <c r="D1184" i="1"/>
  <c r="C1184" i="1"/>
  <c r="H1184" i="1" s="1"/>
  <c r="D1183" i="1"/>
  <c r="D1182" i="1"/>
  <c r="C1182" i="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D1169" i="1"/>
  <c r="C1169" i="1"/>
  <c r="H1169" i="1" s="1"/>
  <c r="D1168" i="1"/>
  <c r="C1168" i="1"/>
  <c r="H1168" i="1" s="1"/>
  <c r="D1167" i="1"/>
  <c r="C1167" i="1"/>
  <c r="H1167" i="1" s="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D1001" i="1"/>
  <c r="C1001" i="1"/>
  <c r="H1001" i="1" s="1"/>
  <c r="D1000" i="1"/>
  <c r="C1000" i="1"/>
  <c r="D999" i="1"/>
  <c r="C999" i="1"/>
  <c r="H999" i="1" s="1"/>
  <c r="D998" i="1"/>
  <c r="C998" i="1"/>
  <c r="D997" i="1"/>
  <c r="C997" i="1"/>
  <c r="D996" i="1"/>
  <c r="C996" i="1"/>
  <c r="H996" i="1" s="1"/>
  <c r="D995" i="1"/>
  <c r="C995" i="1"/>
  <c r="H995" i="1" s="1"/>
  <c r="D994" i="1"/>
  <c r="C994" i="1"/>
  <c r="H994" i="1" s="1"/>
  <c r="D993" i="1"/>
  <c r="C993" i="1"/>
  <c r="H993" i="1" s="1"/>
  <c r="D992" i="1"/>
  <c r="C992" i="1"/>
  <c r="H992" i="1" s="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C645" i="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3"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D168" i="1"/>
  <c r="C168" i="1"/>
  <c r="H168" i="1" s="1"/>
  <c r="D167" i="1"/>
  <c r="C167" i="1"/>
  <c r="D166" i="1"/>
  <c r="C166" i="1"/>
  <c r="D165" i="1"/>
  <c r="C165" i="1"/>
  <c r="D164" i="1"/>
  <c r="C164" i="1"/>
  <c r="H164" i="1" s="1"/>
  <c r="D163" i="1"/>
  <c r="C163" i="1"/>
  <c r="H163" i="1" s="1"/>
  <c r="D162" i="1"/>
  <c r="C162" i="1"/>
  <c r="D161" i="1"/>
  <c r="C161" i="1"/>
  <c r="H161" i="1" s="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H74" i="1" s="1"/>
  <c r="C73" i="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30" i="1" l="1"/>
  <c r="H131" i="1"/>
  <c r="H76" i="1"/>
  <c r="H73" i="1"/>
  <c r="E33" i="9"/>
  <c r="B33" i="9" s="1"/>
  <c r="F217" i="9"/>
  <c r="E294" i="9"/>
  <c r="B294" i="9" s="1"/>
  <c r="E32" i="9"/>
  <c r="B32" i="9" s="1"/>
  <c r="B217" i="9"/>
  <c r="E296" i="9"/>
  <c r="B296" i="9" s="1"/>
  <c r="E300" i="9"/>
  <c r="B300" i="9" s="1"/>
  <c r="H1409" i="1"/>
  <c r="H169" i="1"/>
  <c r="H166" i="1"/>
  <c r="H165" i="1"/>
  <c r="E238" i="5"/>
  <c r="D1215" i="1" s="1"/>
  <c r="H1216" i="1"/>
  <c r="H1217" i="1"/>
  <c r="H1033" i="1"/>
  <c r="H1032" i="1"/>
  <c r="H1030" i="1"/>
  <c r="H1002" i="1"/>
  <c r="H1000" i="1"/>
  <c r="H997" i="1"/>
  <c r="E12" i="5"/>
  <c r="E7" i="5" s="1"/>
  <c r="E288" i="9"/>
  <c r="B288" i="9" s="1"/>
  <c r="E303" i="9"/>
  <c r="B303" i="9" s="1"/>
  <c r="E293" i="9"/>
  <c r="B293" i="9" s="1"/>
  <c r="E287" i="9"/>
  <c r="B287" i="9" s="1"/>
  <c r="E298" i="9"/>
  <c r="B298" i="9" s="1"/>
  <c r="H1064" i="1"/>
  <c r="F115" i="6"/>
  <c r="H998" i="1"/>
  <c r="F19" i="5"/>
  <c r="D991" i="1"/>
  <c r="H991" i="1"/>
  <c r="H167" i="1"/>
  <c r="H160" i="1"/>
  <c r="H162" i="1"/>
  <c r="F164" i="4"/>
  <c r="E163" i="4"/>
  <c r="D159" i="1" s="1"/>
  <c r="H157" i="1"/>
  <c r="H155" i="1"/>
  <c r="B218" i="9"/>
  <c r="E152" i="4"/>
  <c r="D148" i="1" s="1"/>
  <c r="F68" i="4"/>
  <c r="H64" i="1"/>
  <c r="F239" i="5"/>
  <c r="C1453" i="1"/>
  <c r="H1453" i="1" s="1"/>
  <c r="H30" i="3"/>
  <c r="D5" i="7"/>
  <c r="C1436" i="1" s="1"/>
  <c r="H1436" i="1" s="1"/>
  <c r="E114" i="6"/>
  <c r="E141" i="6" s="1"/>
  <c r="H1420" i="1"/>
  <c r="E50" i="4"/>
  <c r="D46" i="1" s="1"/>
  <c r="E245" i="5"/>
  <c r="D1222" i="1" s="1"/>
  <c r="H1229" i="1"/>
  <c r="H1225" i="1"/>
  <c r="E291" i="9"/>
  <c r="B291" i="9" s="1"/>
  <c r="E286" i="9"/>
  <c r="B286" i="9" s="1"/>
  <c r="H1249" i="1"/>
  <c r="H1248" i="1"/>
  <c r="E643" i="4"/>
  <c r="D637" i="1" s="1"/>
  <c r="H637" i="1" s="1"/>
  <c r="F418" i="4"/>
  <c r="E273" i="9"/>
  <c r="B273" i="9" s="1"/>
  <c r="E22" i="9"/>
  <c r="B22" i="9" s="1"/>
  <c r="H645" i="1"/>
  <c r="F652" i="4"/>
  <c r="H647" i="1"/>
  <c r="E23" i="9"/>
  <c r="B23" i="9" s="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B231" i="9"/>
  <c r="F99" i="6"/>
  <c r="D89" i="6"/>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4" i="1"/>
  <c r="H578" i="1"/>
  <c r="H582" i="1"/>
  <c r="H586" i="1"/>
  <c r="H590" i="1"/>
  <c r="H594" i="1"/>
  <c r="H598" i="1"/>
  <c r="H602" i="1"/>
  <c r="H606" i="1"/>
  <c r="H610" i="1"/>
  <c r="H614" i="1"/>
  <c r="H618" i="1"/>
  <c r="H622" i="1"/>
  <c r="H626" i="1"/>
  <c r="F51" i="4"/>
  <c r="D50" i="4"/>
  <c r="F253" i="4"/>
  <c r="D252" i="4"/>
  <c r="F568" i="4"/>
  <c r="D567" i="4"/>
  <c r="F119" i="5"/>
  <c r="D118" i="5"/>
  <c r="F207" i="5"/>
  <c r="D206" i="5"/>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3"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F45" i="4"/>
  <c r="D44" i="4"/>
  <c r="F140" i="4"/>
  <c r="D139" i="4"/>
  <c r="F228" i="4"/>
  <c r="D224" i="4"/>
  <c r="B124" i="9"/>
  <c r="H1166" i="1"/>
  <c r="H1170" i="1"/>
  <c r="H1174" i="1"/>
  <c r="H1178" i="1"/>
  <c r="H1182"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E298" i="4"/>
  <c r="D6" i="8"/>
  <c r="C1481" i="1" s="1"/>
  <c r="H1481" i="1" s="1"/>
  <c r="B60" i="9"/>
  <c r="B100" i="9"/>
  <c r="F215" i="9"/>
  <c r="B215" i="9" s="1"/>
  <c r="B222" i="9"/>
  <c r="F231" i="9"/>
  <c r="B238" i="9"/>
  <c r="F247" i="9"/>
  <c r="B247" i="9" s="1"/>
  <c r="B254" i="9"/>
  <c r="F263" i="9"/>
  <c r="B263" i="9" s="1"/>
  <c r="B283" i="9"/>
  <c r="E301" i="9"/>
  <c r="B301" i="9" s="1"/>
  <c r="F134" i="4"/>
  <c r="D133" i="4"/>
  <c r="E420" i="4"/>
  <c r="I24" i="3"/>
  <c r="B140" i="9"/>
  <c r="H1437" i="1"/>
  <c r="J1441" i="1"/>
  <c r="J1445" i="1"/>
  <c r="J1449" i="1"/>
  <c r="J1457" i="1"/>
  <c r="H1461" i="1"/>
  <c r="J1465" i="1"/>
  <c r="H1469" i="1"/>
  <c r="J1473" i="1"/>
  <c r="J1477" i="1"/>
  <c r="F128" i="4"/>
  <c r="D124" i="4"/>
  <c r="F216" i="4"/>
  <c r="D215" i="4"/>
  <c r="D363" i="4"/>
  <c r="E593" i="4"/>
  <c r="D587" i="1" s="1"/>
  <c r="F180" i="5"/>
  <c r="D177" i="5"/>
  <c r="G316" i="9"/>
  <c r="E316" i="9" s="1"/>
  <c r="E315" i="9" s="1"/>
  <c r="I10" i="3" s="1"/>
  <c r="E114" i="9"/>
  <c r="B114" i="9" s="1"/>
  <c r="B116" i="9"/>
  <c r="E138" i="9"/>
  <c r="B138" i="9" s="1"/>
  <c r="B152" i="9"/>
  <c r="B223" i="9"/>
  <c r="B239" i="9"/>
  <c r="B255" i="9"/>
  <c r="F271" i="9"/>
  <c r="B271" i="9" s="1"/>
  <c r="F495" i="4"/>
  <c r="D484" i="4"/>
  <c r="F529" i="4"/>
  <c r="F70" i="5"/>
  <c r="D69" i="5"/>
  <c r="H311" i="9"/>
  <c r="E176" i="5"/>
  <c r="E90" i="9"/>
  <c r="B90" i="9" s="1"/>
  <c r="B214" i="9"/>
  <c r="E6" i="4"/>
  <c r="E412" i="4" s="1"/>
  <c r="F153" i="4"/>
  <c r="D152" i="4"/>
  <c r="F210" i="4"/>
  <c r="D196" i="4"/>
  <c r="F345" i="4"/>
  <c r="D344" i="4"/>
  <c r="B265" i="9"/>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E224" i="4"/>
  <c r="D220" i="1" s="1"/>
  <c r="F312" i="4"/>
  <c r="D311" i="4"/>
  <c r="F352" i="4"/>
  <c r="D351" i="4"/>
  <c r="E528" i="4"/>
  <c r="F617" i="4"/>
  <c r="D593" i="4"/>
  <c r="D49" i="8"/>
  <c r="C1530" i="1"/>
  <c r="H1530" i="1" s="1"/>
  <c r="B28" i="9"/>
  <c r="E66" i="9"/>
  <c r="B66" i="9" s="1"/>
  <c r="E74" i="9"/>
  <c r="B74" i="9" s="1"/>
  <c r="B76" i="9"/>
  <c r="B132" i="9"/>
  <c r="B144" i="9"/>
  <c r="B160" i="9"/>
  <c r="B224" i="9"/>
  <c r="B240" i="9"/>
  <c r="B256" i="9"/>
  <c r="F277" i="9"/>
  <c r="D106" i="4"/>
  <c r="F112" i="4"/>
  <c r="F125" i="4"/>
  <c r="D163" i="4"/>
  <c r="F169" i="4"/>
  <c r="D644" i="4"/>
  <c r="D625" i="4"/>
  <c r="F45" i="5"/>
  <c r="D78" i="5"/>
  <c r="D134" i="5"/>
  <c r="E146" i="5"/>
  <c r="D1124" i="1" s="1"/>
  <c r="H1124" i="1" s="1"/>
  <c r="D114" i="6"/>
  <c r="F177" i="4"/>
  <c r="D12" i="5"/>
  <c r="F238" i="5"/>
  <c r="F159" i="4"/>
  <c r="D263" i="4"/>
  <c r="D299" i="4"/>
  <c r="D515" i="4"/>
  <c r="D245" i="5"/>
  <c r="B275" i="9"/>
  <c r="F188" i="4"/>
  <c r="F264" i="4"/>
  <c r="D7" i="4"/>
  <c r="F77" i="4"/>
  <c r="F83" i="4"/>
  <c r="F259" i="4"/>
  <c r="D421" i="4"/>
  <c r="D472" i="4"/>
  <c r="E143" i="9"/>
  <c r="B143" i="9" s="1"/>
  <c r="H290" i="9"/>
  <c r="E290" i="9" s="1"/>
  <c r="B290" i="9" s="1"/>
  <c r="F246" i="5"/>
  <c r="F259" i="5"/>
  <c r="D5" i="6"/>
  <c r="E408" i="4"/>
  <c r="D403" i="1"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B316" i="9"/>
  <c r="D42" i="8"/>
  <c r="H19" i="9" s="1"/>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D985" i="1" l="1"/>
  <c r="I20" i="3"/>
  <c r="D990" i="1"/>
  <c r="G1453" i="1"/>
  <c r="H29" i="3"/>
  <c r="E237" i="5"/>
  <c r="I27" i="3"/>
  <c r="D1408" i="1"/>
  <c r="G637" i="1"/>
  <c r="F643" i="4"/>
  <c r="E21" i="9"/>
  <c r="B21" i="9" s="1"/>
  <c r="F213" i="9"/>
  <c r="B213" i="9" s="1"/>
  <c r="F196" i="4"/>
  <c r="C192" i="1"/>
  <c r="I22" i="3"/>
  <c r="E175" i="5"/>
  <c r="D1152" i="1" s="1"/>
  <c r="D1153" i="1"/>
  <c r="H638" i="1"/>
  <c r="F311" i="4"/>
  <c r="C306" i="1"/>
  <c r="H24" i="3"/>
  <c r="C1299" i="1"/>
  <c r="F245" i="5"/>
  <c r="C1222" i="1"/>
  <c r="F114" i="6"/>
  <c r="C1408" i="1"/>
  <c r="H27" i="3"/>
  <c r="F163" i="4"/>
  <c r="C159" i="1"/>
  <c r="D43" i="8"/>
  <c r="C1524" i="1"/>
  <c r="F124" i="4"/>
  <c r="C120" i="1"/>
  <c r="I28" i="3"/>
  <c r="D1435" i="1"/>
  <c r="F567" i="4"/>
  <c r="C561" i="1"/>
  <c r="F644" i="4"/>
  <c r="C638" i="1"/>
  <c r="G638" i="1" s="1"/>
  <c r="F515" i="4"/>
  <c r="C509" i="1"/>
  <c r="F593" i="4"/>
  <c r="C587" i="1"/>
  <c r="E151" i="4"/>
  <c r="F69" i="5"/>
  <c r="D68" i="5"/>
  <c r="C1047" i="1"/>
  <c r="D237" i="5"/>
  <c r="F224" i="4"/>
  <c r="C220" i="1"/>
  <c r="F89" i="6"/>
  <c r="C1383" i="1"/>
  <c r="F299" i="4"/>
  <c r="D298" i="4"/>
  <c r="C294" i="1"/>
  <c r="F134" i="5"/>
  <c r="C1112" i="1"/>
  <c r="D151" i="4"/>
  <c r="C148" i="1"/>
  <c r="G308" i="9"/>
  <c r="E308" i="9" s="1"/>
  <c r="B308" i="9" s="1"/>
  <c r="D176" i="5"/>
  <c r="C1154" i="1"/>
  <c r="F252" i="4"/>
  <c r="C248" i="1"/>
  <c r="F215" i="4"/>
  <c r="C211" i="1"/>
  <c r="G1530" i="1"/>
  <c r="F7" i="4"/>
  <c r="D6" i="4"/>
  <c r="C3" i="1"/>
  <c r="F263" i="4"/>
  <c r="C259" i="1"/>
  <c r="F78" i="5"/>
  <c r="C1056" i="1"/>
  <c r="F106" i="4"/>
  <c r="C102" i="1"/>
  <c r="E636" i="4"/>
  <c r="D630" i="1" s="1"/>
  <c r="D522" i="1"/>
  <c r="D528" i="4"/>
  <c r="I23" i="3"/>
  <c r="D1214" i="1"/>
  <c r="F139" i="4"/>
  <c r="C135" i="1"/>
  <c r="F421" i="4"/>
  <c r="C415" i="1"/>
  <c r="D420" i="4"/>
  <c r="F351" i="4"/>
  <c r="D350" i="4"/>
  <c r="C346" i="1"/>
  <c r="E68" i="5"/>
  <c r="I16" i="3"/>
  <c r="D2" i="1"/>
  <c r="E635" i="4"/>
  <c r="D629" i="1" s="1"/>
  <c r="D414" i="1"/>
  <c r="F146" i="5"/>
  <c r="G311" i="9"/>
  <c r="E311" i="9" s="1"/>
  <c r="B311" i="9" s="1"/>
  <c r="C1183" i="1"/>
  <c r="F50" i="4"/>
  <c r="C46" i="1"/>
  <c r="F12" i="5"/>
  <c r="D7" i="5"/>
  <c r="C990" i="1"/>
  <c r="F118" i="5"/>
  <c r="C1096" i="1"/>
  <c r="F472" i="4"/>
  <c r="C466" i="1"/>
  <c r="F625" i="4"/>
  <c r="C619" i="1"/>
  <c r="F344" i="4"/>
  <c r="C339" i="1"/>
  <c r="F484" i="4"/>
  <c r="C478" i="1"/>
  <c r="F363" i="4"/>
  <c r="C358" i="1"/>
  <c r="F133" i="4"/>
  <c r="C129" i="1"/>
  <c r="E407" i="4"/>
  <c r="D402" i="1" s="1"/>
  <c r="D293" i="1"/>
  <c r="F44" i="4"/>
  <c r="C40" i="1"/>
  <c r="K1451" i="9"/>
  <c r="G314" i="9"/>
  <c r="E314" i="9" s="1"/>
  <c r="B314" i="9" s="1"/>
  <c r="I34" i="3"/>
  <c r="C1517" i="1"/>
  <c r="G313" i="9"/>
  <c r="E313" i="9" s="1"/>
  <c r="F141" i="6"/>
  <c r="H28" i="3"/>
  <c r="C1435" i="1"/>
  <c r="G318" i="9"/>
  <c r="E318"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358" i="1" l="1"/>
  <c r="G358" i="1"/>
  <c r="H466" i="1"/>
  <c r="G466" i="1"/>
  <c r="I21" i="3"/>
  <c r="D1046" i="1"/>
  <c r="E6" i="5"/>
  <c r="H1056" i="1"/>
  <c r="G1056" i="1"/>
  <c r="H211" i="1"/>
  <c r="G211" i="1"/>
  <c r="D289" i="4"/>
  <c r="H17" i="3"/>
  <c r="C147" i="1"/>
  <c r="F151" i="4"/>
  <c r="H220" i="1"/>
  <c r="G220" i="1"/>
  <c r="H1408" i="1"/>
  <c r="G1408" i="1"/>
  <c r="H1183" i="1"/>
  <c r="G1183" i="1"/>
  <c r="H346" i="1"/>
  <c r="G346" i="1"/>
  <c r="H1112" i="1"/>
  <c r="G1112" i="1"/>
  <c r="H509" i="1"/>
  <c r="G509" i="1"/>
  <c r="H120" i="1"/>
  <c r="G120" i="1"/>
  <c r="H40" i="1"/>
  <c r="G40" i="1"/>
  <c r="H478" i="1"/>
  <c r="G478" i="1"/>
  <c r="H1096" i="1"/>
  <c r="G1096" i="1"/>
  <c r="D408" i="4"/>
  <c r="C345" i="1"/>
  <c r="F350" i="4"/>
  <c r="H259" i="1"/>
  <c r="G259" i="1"/>
  <c r="H248" i="1"/>
  <c r="G248" i="1"/>
  <c r="F237" i="5"/>
  <c r="H23" i="3"/>
  <c r="C1214" i="1"/>
  <c r="H1222" i="1"/>
  <c r="G1222" i="1"/>
  <c r="D636" i="4"/>
  <c r="C522" i="1"/>
  <c r="F528" i="4"/>
  <c r="H294" i="1"/>
  <c r="G294" i="1"/>
  <c r="H1047" i="1"/>
  <c r="G1047" i="1"/>
  <c r="H1524" i="1"/>
  <c r="G1524" i="1"/>
  <c r="H135" i="1"/>
  <c r="G135" i="1"/>
  <c r="H148" i="1"/>
  <c r="G148" i="1"/>
  <c r="H339" i="1"/>
  <c r="G339" i="1"/>
  <c r="H990" i="1"/>
  <c r="G990" i="1"/>
  <c r="D635" i="4"/>
  <c r="C414" i="1"/>
  <c r="F420" i="4"/>
  <c r="H3" i="1"/>
  <c r="G3" i="1"/>
  <c r="H1154" i="1"/>
  <c r="G1154" i="1"/>
  <c r="D407" i="4"/>
  <c r="C293" i="1"/>
  <c r="F298" i="4"/>
  <c r="F68" i="5"/>
  <c r="H21" i="3"/>
  <c r="C1046" i="1"/>
  <c r="I35" i="3"/>
  <c r="C1518" i="1"/>
  <c r="H1299" i="1"/>
  <c r="G1299" i="1"/>
  <c r="H192" i="1"/>
  <c r="G192" i="1"/>
  <c r="H46" i="1"/>
  <c r="G46" i="1"/>
  <c r="H587" i="1"/>
  <c r="G587" i="1"/>
  <c r="F7" i="5"/>
  <c r="D6" i="5"/>
  <c r="H20" i="3"/>
  <c r="C985" i="1"/>
  <c r="H415" i="1"/>
  <c r="G415" i="1"/>
  <c r="H16" i="3"/>
  <c r="C2" i="1"/>
  <c r="F6" i="4"/>
  <c r="D290" i="4"/>
  <c r="D412" i="4"/>
  <c r="F176" i="5"/>
  <c r="H22" i="3"/>
  <c r="C1153" i="1"/>
  <c r="D175" i="5"/>
  <c r="H561" i="1"/>
  <c r="G561" i="1"/>
  <c r="H159" i="1"/>
  <c r="G159" i="1"/>
  <c r="H129" i="1"/>
  <c r="G129" i="1"/>
  <c r="H619" i="1"/>
  <c r="G619" i="1"/>
  <c r="H102" i="1"/>
  <c r="G102" i="1"/>
  <c r="H1383" i="1"/>
  <c r="G1383" i="1"/>
  <c r="E289" i="4"/>
  <c r="I17" i="3"/>
  <c r="D147" i="1"/>
  <c r="H306" i="1"/>
  <c r="G306" i="1"/>
  <c r="D633" i="1"/>
  <c r="B318" i="9"/>
  <c r="E317" i="9"/>
  <c r="H1435" i="1"/>
  <c r="G1435" i="1"/>
  <c r="H9" i="3"/>
  <c r="B313" i="9"/>
  <c r="E312" i="9"/>
  <c r="H1517" i="1"/>
  <c r="G1517" i="1"/>
  <c r="H11" i="3"/>
  <c r="G2" i="1" l="1"/>
  <c r="H2" i="1"/>
  <c r="H1518" i="1"/>
  <c r="G1518" i="1"/>
  <c r="H278" i="9"/>
  <c r="D984" i="1"/>
  <c r="F407" i="4"/>
  <c r="C402" i="1"/>
  <c r="F636" i="4"/>
  <c r="C630" i="1"/>
  <c r="F175" i="5"/>
  <c r="C1152" i="1"/>
  <c r="H147" i="1"/>
  <c r="G147" i="1"/>
  <c r="H1153" i="1"/>
  <c r="G1153" i="1"/>
  <c r="H1046" i="1"/>
  <c r="G1046" i="1"/>
  <c r="H1214" i="1"/>
  <c r="G1214" i="1"/>
  <c r="H345" i="1"/>
  <c r="G345" i="1"/>
  <c r="C403" i="1"/>
  <c r="F408" i="4"/>
  <c r="C285" i="1"/>
  <c r="D413" i="4"/>
  <c r="D291" i="4"/>
  <c r="F289" i="4"/>
  <c r="D285" i="1"/>
  <c r="E290" i="4"/>
  <c r="D286" i="1" s="1"/>
  <c r="E291" i="4"/>
  <c r="D287" i="1" s="1"/>
  <c r="E413" i="4"/>
  <c r="H985" i="1"/>
  <c r="G985" i="1"/>
  <c r="D639" i="4"/>
  <c r="D414" i="4"/>
  <c r="F412" i="4"/>
  <c r="C407" i="1"/>
  <c r="H414" i="1"/>
  <c r="G414" i="1"/>
  <c r="C286" i="1"/>
  <c r="C984" i="1"/>
  <c r="G285" i="9"/>
  <c r="E285" i="9" s="1"/>
  <c r="B285" i="9" s="1"/>
  <c r="G278" i="9"/>
  <c r="F6" i="5"/>
  <c r="H293" i="1"/>
  <c r="G293" i="1"/>
  <c r="F635" i="4"/>
  <c r="C629" i="1"/>
  <c r="H522" i="1"/>
  <c r="G522" i="1"/>
  <c r="N3" i="9"/>
  <c r="I11" i="3"/>
  <c r="K3" i="9"/>
  <c r="I9" i="3"/>
  <c r="E278" i="9" l="1"/>
  <c r="E277" i="9" s="1"/>
  <c r="G403" i="1"/>
  <c r="H403" i="1"/>
  <c r="G407" i="1"/>
  <c r="H407" i="1"/>
  <c r="E640" i="4"/>
  <c r="E415" i="4"/>
  <c r="D410" i="1" s="1"/>
  <c r="E414" i="4"/>
  <c r="D408" i="1"/>
  <c r="F414" i="4"/>
  <c r="C409" i="1"/>
  <c r="H1152" i="1"/>
  <c r="G1152" i="1"/>
  <c r="H8" i="3"/>
  <c r="M3" i="9" s="1"/>
  <c r="G984" i="1"/>
  <c r="H984" i="1"/>
  <c r="F639" i="4"/>
  <c r="C633" i="1"/>
  <c r="F291" i="4"/>
  <c r="C287" i="1"/>
  <c r="H402" i="1"/>
  <c r="G402" i="1"/>
  <c r="H629" i="1"/>
  <c r="G629" i="1"/>
  <c r="F290" i="4"/>
  <c r="D415" i="4"/>
  <c r="C408" i="1"/>
  <c r="F413" i="4"/>
  <c r="D640" i="4"/>
  <c r="H630" i="1"/>
  <c r="G630" i="1"/>
  <c r="G286" i="1"/>
  <c r="H286" i="1"/>
  <c r="H285" i="1"/>
  <c r="G285" i="1"/>
  <c r="B278" i="9" l="1"/>
  <c r="D409" i="1"/>
  <c r="H409" i="1" s="1"/>
  <c r="H287" i="1"/>
  <c r="G287" i="1"/>
  <c r="H408" i="1"/>
  <c r="G408" i="1"/>
  <c r="E641" i="4"/>
  <c r="E642" i="4"/>
  <c r="D634" i="1"/>
  <c r="F415" i="4"/>
  <c r="C410" i="1"/>
  <c r="H633" i="1"/>
  <c r="G633" i="1"/>
  <c r="C634" i="1"/>
  <c r="F640" i="4"/>
  <c r="D642" i="4"/>
  <c r="D641" i="4"/>
  <c r="I8" i="3"/>
  <c r="G409" i="1" l="1"/>
  <c r="E645" i="4"/>
  <c r="D635" i="1"/>
  <c r="H634" i="1"/>
  <c r="G634" i="1"/>
  <c r="E646" i="4"/>
  <c r="D636" i="1"/>
  <c r="G410" i="1"/>
  <c r="H410" i="1"/>
  <c r="C635" i="1"/>
  <c r="D645" i="4"/>
  <c r="F641" i="4"/>
  <c r="D646" i="4"/>
  <c r="F642" i="4"/>
  <c r="C636" i="1"/>
  <c r="H636" i="1" l="1"/>
  <c r="G636" i="1"/>
  <c r="I19" i="3"/>
  <c r="D640" i="1"/>
  <c r="H7" i="3" s="1"/>
  <c r="J3" i="9" s="1"/>
  <c r="C640" i="1"/>
  <c r="F646" i="4"/>
  <c r="H19" i="3"/>
  <c r="H18" i="3"/>
  <c r="C639" i="1"/>
  <c r="F645" i="4"/>
  <c r="G276" i="9"/>
  <c r="E276" i="9" s="1"/>
  <c r="B276" i="9" s="1"/>
  <c r="G635" i="1"/>
  <c r="H635" i="1"/>
  <c r="D639" i="1"/>
  <c r="I18" i="3"/>
  <c r="H640" i="1" l="1"/>
  <c r="G640" i="1"/>
  <c r="M272" i="9"/>
  <c r="M16" i="9"/>
  <c r="J7" i="9"/>
  <c r="J10" i="9"/>
  <c r="I13" i="9"/>
  <c r="H16" i="9"/>
  <c r="H18" i="9"/>
  <c r="I11" i="9"/>
  <c r="M15" i="9"/>
  <c r="K12" i="9"/>
  <c r="L272" i="9"/>
  <c r="I5" i="9"/>
  <c r="K7" i="9"/>
  <c r="K10" i="9"/>
  <c r="J13" i="9"/>
  <c r="L16" i="9"/>
  <c r="I8" i="9"/>
  <c r="K13" i="9"/>
  <c r="L15" i="9"/>
  <c r="I7" i="9"/>
  <c r="J5" i="9"/>
  <c r="G15" i="9"/>
  <c r="G18" i="9"/>
  <c r="K5" i="9"/>
  <c r="J8" i="9"/>
  <c r="J11" i="9"/>
  <c r="J12" i="9"/>
  <c r="G16" i="9"/>
  <c r="J17" i="9"/>
  <c r="I6" i="9"/>
  <c r="K8" i="9"/>
  <c r="K11" i="9"/>
  <c r="H15" i="9"/>
  <c r="G274" i="9"/>
  <c r="I17" i="9"/>
  <c r="J6" i="9"/>
  <c r="I9" i="9"/>
  <c r="I12" i="9"/>
  <c r="K9" i="9"/>
  <c r="H274" i="9"/>
  <c r="H17" i="9"/>
  <c r="K6" i="9"/>
  <c r="J9" i="9"/>
  <c r="G17" i="9"/>
  <c r="G639" i="1"/>
  <c r="H639" i="1"/>
  <c r="F15" i="9" l="1"/>
  <c r="E18" i="9"/>
  <c r="B18" i="9" s="1"/>
  <c r="E7" i="9"/>
  <c r="B7" i="9" s="1"/>
  <c r="F16" i="9"/>
  <c r="E15" i="9"/>
  <c r="F272" i="9"/>
  <c r="B272" i="9" s="1"/>
  <c r="E12" i="9"/>
  <c r="B12" i="9" s="1"/>
  <c r="E6" i="9"/>
  <c r="B6" i="9" s="1"/>
  <c r="E274" i="9"/>
  <c r="B274" i="9" s="1"/>
  <c r="E8" i="9"/>
  <c r="B8" i="9" s="1"/>
  <c r="E9" i="9"/>
  <c r="B9" i="9" s="1"/>
  <c r="E13" i="9"/>
  <c r="B13" i="9" s="1"/>
  <c r="E17" i="9"/>
  <c r="B17" i="9" s="1"/>
  <c r="E16" i="9"/>
  <c r="E5" i="9"/>
  <c r="E10" i="9"/>
  <c r="B10" i="9" s="1"/>
  <c r="F20" i="9"/>
  <c r="E20" i="9"/>
  <c r="I7" i="3" s="1"/>
  <c r="E11" i="9"/>
  <c r="B11" i="9" s="1"/>
  <c r="B15" i="9" l="1"/>
  <c r="F14" i="9"/>
  <c r="F3" i="9" s="1"/>
  <c r="B16"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<sst xmlns="http://schemas.openxmlformats.org/spreadsheetml/2006/main" count="4374" uniqueCount="3426">
  <si>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</si>
  <si>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</si>
  <si>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</si>
  <si>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</si>
  <si>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</si>
  <si>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</si>
  <si>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</si>
  <si>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</si>
  <si>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</si>
  <si>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</si>
  <si>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</si>
  <si>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</si>
  <si>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</si>
  <si>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</si>
  <si>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</si>
  <si>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</si>
  <si>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</si>
  <si>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</si>
  <si>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</si>
  <si>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</si>
  <si>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</si>
  <si>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</si>
  <si>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</si>
  <si>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</si>
  <si>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</si>
  <si>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</si>
  <si>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</si>
  <si>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</si>
  <si>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</si>
  <si>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</si>
  <si>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</si>
  <si>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</si>
  <si>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</si>
  <si>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</si>
  <si>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</si>
  <si>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</si>
  <si>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</si>
  <si>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</si>
  <si>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</si>
  <si>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</si>
  <si>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</si>
  <si>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</si>
  <si>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</si>
  <si>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</si>
  <si>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</si>
  <si>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</si>
  <si>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</si>
  <si>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</si>
  <si>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14904 -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</si>
  <si>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</si>
  <si>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</si>
  <si>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</si>
  <si>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</si>
  <si>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</si>
  <si>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</si>
  <si>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</si>
  <si>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</si>
  <si>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</si>
  <si>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</si>
  <si>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</si>
  <si>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</si>
  <si>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</si>
  <si>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</si>
  <si>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</si>
  <si>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</si>
  <si>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</si>
  <si>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</si>
  <si>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</si>
  <si>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</si>
  <si>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</si>
  <si>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</si>
  <si>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</si>
  <si>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</si>
  <si>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</si>
  <si>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</si>
  <si>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</si>
  <si>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</si>
  <si>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</si>
  <si>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</si>
  <si>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</si>
  <si>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</si>
  <si>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</si>
  <si>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</si>
  <si>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</si>
  <si>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</si>
  <si>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</si>
  <si>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</si>
  <si>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</si>
  <si>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</si>
  <si>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</si>
  <si>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</si>
  <si>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</si>
  <si>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</si>
  <si>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</si>
  <si>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</si>
  <si>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</si>
  <si>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</si>
  <si>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</si>
  <si>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</si>
  <si>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</si>
  <si>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</si>
  <si>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</si>
  <si>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</si>
  <si>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</si>
  <si>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</si>
  <si>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</si>
  <si>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</si>
  <si>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</si>
  <si>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</si>
  <si>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</si>
  <si>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</si>
  <si>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</si>
  <si>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</si>
  <si>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</si>
  <si>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</si>
  <si>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</si>
  <si>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</si>
  <si>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</si>
  <si>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</si>
  <si>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</si>
  <si>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</si>
  <si>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</si>
  <si>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</si>
  <si>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</si>
  <si>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</si>
  <si>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</si>
  <si>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</si>
  <si>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</si>
  <si>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</si>
  <si>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</si>
  <si>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</si>
  <si>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</si>
  <si>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</si>
  <si>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</si>
  <si>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</si>
  <si>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</si>
  <si>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</si>
  <si>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</si>
  <si>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</si>
  <si>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</si>
  <si>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</si>
  <si>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</si>
  <si>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</si>
  <si>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</si>
  <si>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</si>
  <si>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</si>
  <si>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</si>
  <si>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</si>
  <si>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</si>
  <si>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</si>
  <si>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</si>
  <si>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</si>
  <si>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</si>
  <si>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</si>
  <si>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</si>
  <si>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</si>
  <si>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</si>
  <si>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</si>
  <si>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</si>
  <si>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</si>
  <si>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</si>
  <si>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</si>
  <si>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</si>
  <si>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</si>
  <si>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</si>
  <si>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</si>
  <si>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</si>
  <si>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</si>
  <si>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</si>
  <si>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</si>
  <si>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</si>
  <si>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</si>
  <si>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</si>
  <si>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</si>
  <si>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</si>
  <si>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</si>
  <si>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</si>
  <si>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</si>
  <si>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</si>
  <si>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</si>
  <si>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</si>
  <si>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</si>
  <si>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</si>
  <si>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</si>
  <si>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</si>
  <si>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</si>
  <si>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</si>
  <si>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</si>
  <si>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</si>
  <si>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</si>
  <si>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</si>
  <si>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</si>
  <si>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</si>
  <si>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</si>
  <si>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</si>
  <si>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</si>
  <si>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</si>
  <si>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</si>
  <si>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</si>
  <si>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</si>
  <si>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</si>
  <si>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</si>
  <si>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</si>
  <si>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</si>
  <si>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</si>
  <si>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</si>
  <si>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</si>
  <si>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</si>
  <si>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</si>
  <si>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</si>
  <si>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</si>
  <si>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</si>
  <si>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</si>
  <si>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</si>
  <si>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</si>
  <si>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</si>
  <si>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</si>
  <si>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</si>
  <si>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</si>
  <si>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</si>
  <si>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</si>
  <si>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</si>
  <si>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</si>
  <si>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</si>
  <si>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</si>
  <si>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</si>
  <si>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</si>
  <si>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</si>
  <si>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</si>
  <si>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</si>
  <si>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</si>
  <si>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</si>
  <si>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</si>
  <si>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</si>
  <si>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</si>
  <si>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</si>
  <si>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</si>
  <si>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</si>
  <si>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</si>
  <si>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</si>
  <si>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</si>
  <si>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</si>
  <si>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</si>
  <si>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</si>
  <si>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</si>
  <si>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</si>
  <si>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</si>
  <si>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</si>
  <si>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</si>
  <si>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</si>
  <si>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</si>
  <si>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</si>
  <si>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</si>
  <si>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</si>
  <si>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</si>
  <si>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</si>
  <si>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</si>
  <si>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</si>
  <si>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</si>
  <si>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</si>
  <si>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</si>
  <si>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</si>
  <si>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</si>
  <si>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</si>
  <si>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</si>
  <si>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</si>
  <si>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</si>
  <si>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</si>
  <si>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</si>
  <si>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</si>
  <si>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</si>
  <si>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</si>
  <si>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</si>
  <si>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</si>
  <si>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</si>
  <si>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</si>
  <si>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</si>
  <si>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</si>
  <si>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</si>
  <si>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</si>
  <si>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</si>
  <si>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</si>
  <si>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</si>
  <si>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</si>
  <si>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</si>
  <si>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</si>
  <si>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</si>
  <si>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</si>
  <si>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</si>
  <si>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</si>
  <si>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</si>
  <si>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</si>
  <si>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</si>
  <si>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</si>
  <si>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</si>
  <si>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</si>
  <si>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</si>
  <si>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</si>
  <si>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</si>
  <si>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</si>
  <si>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</si>
  <si>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</si>
  <si>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</si>
  <si>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</si>
  <si>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</si>
  <si>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</si>
  <si>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</si>
  <si>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</si>
  <si>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</si>
  <si>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</si>
  <si>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</si>
  <si>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</si>
  <si>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</si>
  <si>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</si>
  <si>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</si>
  <si>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</si>
  <si>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</si>
  <si>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</si>
  <si>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</si>
  <si>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</si>
  <si>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</si>
  <si>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</si>
  <si>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</si>
  <si>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</si>
  <si>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</si>
  <si>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</si>
  <si>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</si>
  <si>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</si>
  <si>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</si>
  <si>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</si>
  <si>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</si>
  <si>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</si>
  <si>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</si>
  <si>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</si>
  <si>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</si>
  <si>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</si>
  <si>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</si>
  <si>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</si>
  <si>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</si>
  <si>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</si>
  <si>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</si>
  <si>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</si>
  <si>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</si>
  <si>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</si>
  <si>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</si>
  <si>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</si>
  <si>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</si>
  <si>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</si>
  <si>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</si>
  <si>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</si>
  <si>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</si>
  <si>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</si>
  <si>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</si>
  <si>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</si>
  <si>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</si>
  <si>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</si>
  <si>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</si>
  <si>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</si>
  <si>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</si>
  <si>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</si>
  <si>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</si>
  <si>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</si>
  <si>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</si>
  <si>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</si>
  <si>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</si>
  <si>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</si>
  <si>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</si>
  <si>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</si>
  <si>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</si>
  <si>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</si>
  <si>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</si>
  <si>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</si>
  <si>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</si>
  <si>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</si>
  <si>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</si>
  <si>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</si>
  <si>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</si>
  <si>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</si>
  <si>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</si>
  <si>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</si>
  <si>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</si>
  <si>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</si>
  <si>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</si>
  <si>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</si>
  <si>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</si>
  <si>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</si>
  <si>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</si>
  <si>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</si>
  <si>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</si>
  <si>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</si>
  <si>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</si>
  <si>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</si>
  <si>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</si>
  <si>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</si>
  <si>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</si>
  <si>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</si>
  <si>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</si>
  <si>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</si>
  <si>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</si>
  <si>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</si>
  <si>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</si>
  <si>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</si>
  <si>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</si>
  <si>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</si>
  <si>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</si>
  <si>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</si>
  <si>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</si>
  <si>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</si>
  <si>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</si>
  <si>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</si>
  <si>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</si>
  <si>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</si>
  <si>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</si>
  <si>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</si>
  <si>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</si>
  <si>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</si>
  <si>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</si>
  <si>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</si>
  <si>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</si>
  <si>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</si>
  <si>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</si>
  <si>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</si>
  <si>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</si>
  <si>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</si>
  <si>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</si>
  <si>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</si>
  <si>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</si>
  <si>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</si>
  <si>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</si>
  <si>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</si>
  <si>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</si>
  <si>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</si>
  <si>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</si>
  <si>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</si>
  <si>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</si>
  <si>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</si>
  <si>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</si>
  <si>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</si>
  <si>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</si>
  <si>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</si>
  <si>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</si>
  <si>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</si>
  <si>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</si>
  <si>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</si>
  <si>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</si>
  <si>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</si>
  <si>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</si>
  <si>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</si>
  <si>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</si>
  <si>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</si>
  <si>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</si>
  <si>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</si>
  <si>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</si>
  <si>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</si>
  <si>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</si>
  <si>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</si>
  <si>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</si>
  <si>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</si>
  <si>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</si>
  <si>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</si>
  <si>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</si>
  <si>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</si>
  <si>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</si>
  <si>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</si>
  <si>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</si>
  <si>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</si>
  <si>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</si>
  <si>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</si>
  <si>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</si>
  <si>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</si>
  <si>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</si>
  <si>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</si>
  <si>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</si>
  <si>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</si>
  <si>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</si>
  <si>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</si>
  <si>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</si>
  <si>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</si>
  <si>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</si>
  <si>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</si>
  <si>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</si>
  <si>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</si>
  <si>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</si>
  <si>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</si>
  <si>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</si>
  <si>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</si>
  <si>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</si>
  <si>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</si>
  <si>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</si>
  <si>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</si>
  <si>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</si>
  <si>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</si>
  <si>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</si>
  <si>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</si>
  <si>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</si>
  <si>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</si>
  <si>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</si>
  <si>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</si>
  <si>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</si>
  <si>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</si>
  <si>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</si>
  <si>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</si>
  <si>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</si>
  <si>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</si>
  <si>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</si>
  <si>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</si>
  <si>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</si>
  <si>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</si>
  <si>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</si>
  <si>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</si>
  <si>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</si>
  <si>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</si>
  <si>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</si>
  <si>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</si>
  <si>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</si>
  <si>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</si>
  <si>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</si>
  <si>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</si>
  <si>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</si>
  <si>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</si>
  <si>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</si>
  <si>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</si>
  <si>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</si>
  <si>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</si>
  <si>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</si>
  <si>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</si>
  <si>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</si>
  <si>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</si>
  <si>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</si>
  <si>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</si>
  <si>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</si>
  <si>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</si>
  <si>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</si>
  <si>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</si>
  <si>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</si>
  <si>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</si>
  <si>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</si>
  <si>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</si>
  <si>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</si>
  <si>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</si>
  <si>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</si>
  <si>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</si>
  <si>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</si>
  <si>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</si>
  <si>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</si>
  <si>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</si>
  <si>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</si>
  <si>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</si>
  <si>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</si>
  <si>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</si>
  <si>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</si>
  <si>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</si>
  <si>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</si>
  <si>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</si>
  <si>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</si>
  <si>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</si>
  <si>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</si>
  <si>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</si>
  <si>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</si>
  <si>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</si>
  <si>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</si>
  <si>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</si>
  <si>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</si>
  <si>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</si>
  <si>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</si>
  <si>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</si>
  <si>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</si>
  <si>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</si>
  <si>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</si>
  <si>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</si>
  <si>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</si>
  <si>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</si>
  <si>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</si>
  <si>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</si>
  <si>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</si>
  <si>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</si>
  <si>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</si>
  <si>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</si>
  <si>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</si>
  <si>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</si>
  <si>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</si>
  <si>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</si>
  <si>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</si>
  <si>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</si>
  <si>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</si>
  <si>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</si>
  <si>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</si>
  <si>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</si>
  <si>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</si>
  <si>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</si>
  <si>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</si>
  <si>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</si>
  <si>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</si>
  <si>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</si>
  <si>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</si>
  <si>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</si>
  <si>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</si>
  <si>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</si>
  <si>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</si>
  <si>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</si>
  <si>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</si>
  <si>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</si>
  <si>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</si>
  <si>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</si>
  <si>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</si>
  <si>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</si>
  <si>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</si>
  <si>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</si>
  <si>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</si>
  <si>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</si>
  <si>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</si>
  <si>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</si>
  <si>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</si>
  <si>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</si>
  <si>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</si>
  <si>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</si>
  <si>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</si>
  <si>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</si>
  <si>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</si>
  <si>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</si>
  <si>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</si>
  <si>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</si>
  <si>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</si>
  <si>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</si>
  <si>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</si>
  <si>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</si>
  <si>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</si>
  <si>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</si>
  <si>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</si>
  <si>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</si>
  <si>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</si>
  <si>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</si>
  <si>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</si>
  <si>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</si>
  <si>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</si>
  <si>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</si>
  <si>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</si>
  <si>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</si>
  <si>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</si>
  <si>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</si>
  <si>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</si>
  <si>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</si>
  <si>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</si>
  <si>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</si>
  <si>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</si>
  <si>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</si>
  <si>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</si>
  <si>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</si>
  <si>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</si>
  <si>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</si>
  <si>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</si>
  <si>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</si>
  <si>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</si>
  <si>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</si>
  <si>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</si>
  <si>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</si>
  <si>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</si>
  <si>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</si>
  <si>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</si>
  <si>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</si>
  <si>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</si>
  <si>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</si>
  <si>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</si>
  <si>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</si>
  <si>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</si>
  <si>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</si>
  <si>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</si>
  <si>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</si>
  <si>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</si>
  <si>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</si>
  <si>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</si>
  <si>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</si>
  <si>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</si>
  <si>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</si>
  <si>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</si>
  <si>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</si>
  <si>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</si>
  <si>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</si>
  <si>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</si>
  <si>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</si>
  <si>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</si>
  <si>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</si>
  <si>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</si>
  <si>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</si>
  <si>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</si>
  <si>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</si>
  <si>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</si>
  <si>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</si>
  <si>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</si>
  <si>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</si>
  <si>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</si>
  <si>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</si>
  <si>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</si>
  <si>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</si>
  <si>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</si>
  <si>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</si>
  <si>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</si>
  <si>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</si>
  <si>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</si>
  <si>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</si>
  <si>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</si>
  <si>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</si>
  <si>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</si>
  <si>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</si>
  <si>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</si>
  <si>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</si>
  <si>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</si>
  <si>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</si>
  <si>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</si>
  <si>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</si>
  <si>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</si>
  <si>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</si>
  <si>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</si>
  <si>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</si>
  <si>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</si>
  <si>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</si>
  <si>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</si>
  <si>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</si>
  <si>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</si>
  <si>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</si>
  <si>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</si>
  <si>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</si>
  <si>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</si>
  <si>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</si>
  <si>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</si>
  <si>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</si>
  <si>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</si>
  <si>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</si>
  <si>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</si>
  <si>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</si>
  <si>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</si>
  <si>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</si>
  <si>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</si>
  <si>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</si>
  <si>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</si>
  <si>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</si>
  <si>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</si>
  <si>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</si>
  <si>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</si>
  <si>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</si>
  <si>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</si>
  <si>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</si>
  <si>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</si>
  <si>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</si>
  <si>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</si>
  <si>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</si>
  <si>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</si>
  <si>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</si>
  <si>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</si>
  <si>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</si>
  <si>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</si>
  <si>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</si>
  <si>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</si>
  <si>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</si>
  <si>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</si>
  <si>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</si>
  <si>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</si>
  <si>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</si>
  <si>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</si>
  <si>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</si>
  <si>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</si>
  <si>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</si>
  <si>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</si>
  <si>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</si>
  <si>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</si>
  <si>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</si>
  <si>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</si>
  <si>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</si>
  <si>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</si>
  <si>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</si>
  <si>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</si>
  <si>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</si>
  <si>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</si>
  <si>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</si>
  <si>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</si>
  <si>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</si>
  <si>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</si>
  <si>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</si>
  <si>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</si>
  <si>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</si>
  <si>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</si>
  <si>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</si>
  <si>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</si>
  <si>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</si>
  <si>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</si>
  <si>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</si>
  <si>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</si>
  <si>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</si>
  <si>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</si>
  <si>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</si>
  <si>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</si>
  <si>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</si>
  <si>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</si>
  <si>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</si>
  <si>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</si>
  <si>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</si>
  <si>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</si>
  <si>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</si>
  <si>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</si>
  <si>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</si>
  <si>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</si>
  <si>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</si>
  <si>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</si>
  <si>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</si>
  <si>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</si>
  <si>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</si>
  <si>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</si>
  <si>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</si>
  <si>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</si>
  <si>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</si>
  <si>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</si>
  <si>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</si>
  <si>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</si>
  <si>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</si>
  <si>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</si>
  <si>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</si>
  <si>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</si>
  <si>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</si>
  <si>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</si>
  <si>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</si>
  <si>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</si>
  <si>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</si>
  <si>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</si>
  <si>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</si>
  <si>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</si>
  <si>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</si>
  <si>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</si>
  <si>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</si>
  <si>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</si>
  <si>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</si>
  <si>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</si>
  <si>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</si>
  <si>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</si>
  <si>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</si>
  <si>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</si>
  <si>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</si>
  <si>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</si>
  <si>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</si>
  <si>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</si>
  <si>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</si>
  <si>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</si>
  <si>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</si>
  <si>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</si>
  <si>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</si>
  <si>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</si>
  <si>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</si>
  <si>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</si>
  <si>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</si>
  <si>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</si>
  <si>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</si>
  <si>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</si>
  <si>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</si>
  <si>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</si>
  <si>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</si>
  <si>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</si>
  <si>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</si>
  <si>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</si>
  <si>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</si>
  <si>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</si>
  <si>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</si>
  <si>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</si>
  <si>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</si>
  <si>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</si>
  <si>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</si>
  <si>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</si>
  <si>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</si>
  <si>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</si>
  <si>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</si>
  <si>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</si>
  <si>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</si>
  <si>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</si>
  <si>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</si>
  <si>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</si>
  <si>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</si>
  <si>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</si>
  <si>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</si>
  <si>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</si>
  <si>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</si>
  <si>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</si>
  <si>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</si>
  <si>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</si>
  <si>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</si>
  <si>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</si>
  <si>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</si>
  <si>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</si>
  <si>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</si>
  <si>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</si>
  <si>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</si>
  <si>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</si>
  <si>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</si>
  <si>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</si>
  <si>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</si>
  <si>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</si>
  <si>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</si>
  <si>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</si>
  <si>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</si>
  <si>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</si>
  <si>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</si>
  <si>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</si>
  <si>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</si>
  <si>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</si>
  <si>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</si>
  <si>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</si>
  <si>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</si>
  <si>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</si>
  <si>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</si>
  <si>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</si>
  <si>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</si>
  <si>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</si>
  <si>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</si>
  <si>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</si>
  <si>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</si>
  <si>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</si>
  <si>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</si>
  <si>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</si>
  <si>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</si>
  <si>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</si>
  <si>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</si>
  <si>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</si>
  <si>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</si>
  <si>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</si>
  <si>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</si>
  <si>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</si>
  <si>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</si>
  <si>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</si>
  <si>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</si>
  <si>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</si>
  <si>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</si>
  <si>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</si>
  <si>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</si>
  <si>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</si>
  <si>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</si>
  <si>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</si>
  <si>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</si>
  <si>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</si>
  <si>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</si>
  <si>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</si>
  <si>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</si>
  <si>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</si>
  <si>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</si>
  <si>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</si>
  <si>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</si>
  <si>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</si>
  <si>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</si>
  <si>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</si>
  <si>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</si>
  <si>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</si>
  <si>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</si>
  <si>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</si>
  <si>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</si>
  <si>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</si>
  <si>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</si>
  <si>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</si>
  <si>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</si>
  <si>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</si>
  <si>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</si>
  <si>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</si>
  <si>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</si>
  <si>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</si>
  <si>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</si>
  <si>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</si>
  <si>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</si>
  <si>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</si>
  <si>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</si>
  <si>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</si>
  <si>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</si>
  <si>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</si>
  <si>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</si>
  <si>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</si>
  <si>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</si>
  <si>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</si>
  <si>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</si>
  <si>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</si>
  <si>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</si>
  <si>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</si>
  <si>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</si>
  <si>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</si>
  <si>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</si>
  <si>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</si>
  <si>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</si>
  <si>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</si>
  <si>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</si>
  <si>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</si>
  <si>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</si>
  <si>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</si>
  <si>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</si>
  <si>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</si>
  <si>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</si>
  <si>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</si>
  <si>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</si>
  <si>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</si>
  <si>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</si>
  <si>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</si>
  <si>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</si>
  <si>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</si>
  <si>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</si>
  <si>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</si>
  <si>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</si>
  <si>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</si>
  <si>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</si>
  <si>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</si>
  <si>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</si>
  <si>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</si>
  <si>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</si>
  <si>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</si>
  <si>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</si>
  <si>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</si>
  <si>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</si>
  <si>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</si>
  <si>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</si>
  <si>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</si>
  <si>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</si>
  <si>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</si>
  <si>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</si>
  <si>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</si>
  <si>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</si>
  <si>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</si>
  <si>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</si>
  <si>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</si>
  <si>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</si>
  <si>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</si>
  <si>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</si>
  <si>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</si>
  <si>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</si>
  <si>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</si>
  <si>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</si>
  <si>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</si>
  <si>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</si>
  <si>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</si>
  <si>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</si>
  <si>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</si>
  <si>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</si>
  <si>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</si>
  <si>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</si>
  <si>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</si>
  <si>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</si>
  <si>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</si>
  <si>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</si>
  <si>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</si>
  <si>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</si>
  <si>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</si>
  <si>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</si>
  <si>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</si>
  <si>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</si>
  <si>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</si>
  <si>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</si>
  <si>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</si>
  <si>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</si>
  <si>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</si>
  <si>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</si>
  <si>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</si>
  <si>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</si>
  <si>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</si>
  <si>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</si>
  <si>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</si>
  <si>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</si>
  <si>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</si>
  <si>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</si>
  <si>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</si>
  <si>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</si>
  <si>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</si>
  <si>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</si>
  <si>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</si>
  <si>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</si>
  <si>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</si>
  <si>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</si>
  <si>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</si>
  <si>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</si>
  <si>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</si>
  <si>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</si>
  <si>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</si>
  <si>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</si>
  <si>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</si>
  <si>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</si>
  <si>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</si>
  <si>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</si>
  <si>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</si>
  <si>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</si>
  <si>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</si>
  <si>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</si>
  <si>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</si>
  <si>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</si>
  <si>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</si>
  <si>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</si>
  <si>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</si>
  <si>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</si>
  <si>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</si>
  <si>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</si>
  <si>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</si>
  <si>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</si>
  <si>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</si>
  <si>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</si>
  <si>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</si>
  <si>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</si>
  <si>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</si>
  <si>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</si>
  <si>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</si>
  <si>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</si>
  <si>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</si>
  <si>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</si>
  <si>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</si>
  <si>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</si>
  <si>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</si>
  <si>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</si>
  <si>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</si>
  <si>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</si>
  <si>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</si>
  <si>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</si>
  <si>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</si>
  <si>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</si>
  <si>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</si>
  <si>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</si>
  <si>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</si>
  <si>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</si>
  <si>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</si>
  <si>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</si>
  <si>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</si>
  <si>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</si>
  <si>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</si>
  <si>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</si>
  <si>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</si>
  <si>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</si>
  <si>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</si>
  <si>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</si>
  <si>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</si>
  <si>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</si>
  <si>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</si>
  <si>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</si>
  <si>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</si>
  <si>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</si>
  <si>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</si>
  <si>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</si>
  <si>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</si>
  <si>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</si>
  <si>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</si>
  <si>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</si>
  <si>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</si>
  <si>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</si>
  <si>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</si>
  <si>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</si>
  <si>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</si>
  <si>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</si>
  <si>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</si>
  <si>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</si>
  <si>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</si>
  <si>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</si>
  <si>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</si>
  <si>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</si>
  <si>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</si>
  <si>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</si>
  <si>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</si>
  <si>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</si>
  <si>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</si>
  <si>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</si>
  <si>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</si>
  <si>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</si>
  <si>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</si>
  <si>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</si>
  <si>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</si>
  <si>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</si>
  <si>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</si>
  <si>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</si>
  <si>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</si>
  <si>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</si>
  <si>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</si>
  <si>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</si>
  <si>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</si>
  <si>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</si>
  <si>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</si>
  <si>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</si>
  <si>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</si>
  <si>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</si>
  <si>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</si>
  <si>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</si>
  <si>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</si>
  <si>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</si>
  <si>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</si>
  <si>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</si>
  <si>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</si>
  <si>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</si>
  <si>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</si>
  <si>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</si>
  <si>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</si>
  <si>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</si>
  <si>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</si>
  <si>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</si>
  <si>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</si>
  <si>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</si>
  <si>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</si>
  <si>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</si>
  <si>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</si>
  <si>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</si>
  <si>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</si>
  <si>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</si>
  <si>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</si>
  <si>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</si>
  <si>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</si>
  <si>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</si>
  <si>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</si>
  <si>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</si>
  <si>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</si>
  <si>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</si>
  <si>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</si>
  <si>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</si>
  <si>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</si>
  <si>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</si>
  <si>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</si>
  <si>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</si>
  <si>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</si>
  <si>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</si>
  <si>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</si>
  <si>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</si>
  <si>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</si>
  <si>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</si>
  <si>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</si>
  <si>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</si>
  <si>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</si>
  <si>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</si>
  <si>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</si>
  <si>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</si>
  <si>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</si>
  <si>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</si>
  <si>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</si>
  <si>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</si>
  <si>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</si>
  <si>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</si>
  <si>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</si>
  <si>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</si>
  <si>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</si>
  <si>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</si>
  <si>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</si>
  <si>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</si>
  <si>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</si>
  <si>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</si>
  <si>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</si>
  <si>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</si>
  <si>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</si>
  <si>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</si>
  <si>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</si>
  <si>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</si>
  <si>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</si>
  <si>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</si>
  <si>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</si>
  <si>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</si>
  <si>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</si>
  <si>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</si>
  <si>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</si>
  <si>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</si>
  <si>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</si>
  <si>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</si>
  <si>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</si>
  <si>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</si>
  <si>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</si>
  <si>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</si>
  <si>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</si>
  <si>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</si>
  <si>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</si>
  <si>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</si>
  <si>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</si>
  <si>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</si>
  <si>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</si>
  <si>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</si>
  <si>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</si>
  <si>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</si>
  <si>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</si>
  <si>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</si>
  <si>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</si>
  <si>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</si>
  <si>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</si>
  <si>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</si>
  <si>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</si>
  <si>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</si>
  <si>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</si>
  <si>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</si>
  <si>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</si>
  <si>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</si>
  <si>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</si>
  <si>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</si>
  <si>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</si>
  <si>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</si>
  <si>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</si>
  <si>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</si>
  <si>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</si>
  <si>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</si>
  <si>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</si>
  <si>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</si>
  <si>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</si>
  <si>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</si>
  <si>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</si>
  <si>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</si>
  <si>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</si>
  <si>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</si>
  <si>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</si>
  <si>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</si>
  <si>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</si>
  <si>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</si>
  <si>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</si>
  <si>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</si>
  <si>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</si>
  <si>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</si>
  <si>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</si>
  <si>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</si>
  <si>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</si>
  <si>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</si>
  <si>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</si>
  <si>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</si>
  <si>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</si>
  <si>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</si>
  <si>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</si>
  <si>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</si>
  <si>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</si>
  <si>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</si>
  <si>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</si>
  <si>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</si>
  <si>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</si>
  <si>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</si>
  <si>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</si>
  <si>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</si>
  <si>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</si>
  <si>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</si>
  <si>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</si>
  <si>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</si>
  <si>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</si>
  <si>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</si>
  <si>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</si>
  <si>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</si>
  <si>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</si>
  <si>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</si>
  <si>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</si>
  <si>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</si>
  <si>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</si>
  <si>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</si>
  <si>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</si>
  <si>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</si>
  <si>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</si>
  <si>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</si>
  <si>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</si>
  <si>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</si>
  <si>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</si>
  <si>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</si>
  <si>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</si>
  <si>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</si>
  <si>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</si>
  <si>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</si>
  <si>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</si>
  <si>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</si>
  <si>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</si>
  <si>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</si>
  <si>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</si>
  <si>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</si>
  <si>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</si>
  <si>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</si>
  <si>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</si>
  <si>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</si>
  <si>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</si>
  <si>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</si>
  <si>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</si>
  <si>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</si>
  <si>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</si>
  <si>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</si>
  <si>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</si>
  <si>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</si>
  <si>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</si>
  <si>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</si>
  <si>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</si>
  <si>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</si>
  <si>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</si>
  <si>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</si>
  <si>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</si>
  <si>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</si>
  <si>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</si>
  <si>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</si>
  <si>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</si>
  <si>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</si>
  <si>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</si>
  <si>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</si>
  <si>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</si>
  <si>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</si>
  <si>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</si>
  <si>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</si>
  <si>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</si>
  <si>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</si>
  <si>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</si>
  <si>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</si>
  <si>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</si>
  <si>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</si>
  <si>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</si>
  <si>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</si>
  <si>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</si>
  <si>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</si>
  <si>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</si>
  <si>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</si>
  <si>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</si>
  <si>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</si>
  <si>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</si>
  <si>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</si>
  <si>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</si>
  <si>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</si>
  <si>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</si>
  <si>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</si>
  <si>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</si>
  <si>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</si>
  <si>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</si>
  <si>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</si>
  <si>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</si>
  <si>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</si>
  <si>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</si>
  <si>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</si>
  <si>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</si>
  <si>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</si>
  <si>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</si>
  <si>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</si>
  <si>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</si>
  <si>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</si>
  <si>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</si>
  <si>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</si>
  <si>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</si>
  <si>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</si>
  <si>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</si>
  <si>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</si>
  <si>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</si>
  <si>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</si>
  <si>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</si>
  <si>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</si>
  <si>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</si>
  <si>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</si>
  <si>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</si>
  <si>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</si>
  <si>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</si>
  <si>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</si>
  <si>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</si>
  <si>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</si>
  <si>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</si>
  <si>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</si>
  <si>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</si>
  <si>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</si>
  <si>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</si>
  <si>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</si>
  <si>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</si>
  <si>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</si>
  <si>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</si>
  <si>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</si>
  <si>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</si>
  <si>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</si>
  <si>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</si>
  <si>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</si>
  <si>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</si>
  <si>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</si>
  <si>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</si>
  <si>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</si>
  <si>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</si>
  <si>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</si>
  <si>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</si>
  <si>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</si>
  <si>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</si>
  <si>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</si>
  <si>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</si>
  <si>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</si>
  <si>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</si>
  <si>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</si>
  <si>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</si>
  <si>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</si>
  <si>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</si>
  <si>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</si>
  <si>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</si>
  <si>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</si>
  <si>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</si>
  <si>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</si>
  <si>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</si>
  <si>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</si>
  <si>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</si>
  <si>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</si>
  <si>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</si>
  <si>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</si>
  <si>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</si>
  <si>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</si>
  <si>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</si>
  <si>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</si>
  <si>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</si>
  <si>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</si>
  <si>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</si>
  <si>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</si>
  <si>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</si>
  <si>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</si>
  <si>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</si>
  <si>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</si>
  <si>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</si>
  <si>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</si>
  <si>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</si>
  <si>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</si>
  <si>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</si>
  <si>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</si>
  <si>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</si>
  <si>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</si>
  <si>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</si>
  <si>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</si>
  <si>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</si>
  <si>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</si>
  <si>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</si>
  <si>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</si>
  <si>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</si>
  <si>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</si>
  <si>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</si>
  <si>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</si>
  <si>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</si>
  <si>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</si>
  <si>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</si>
  <si>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</si>
  <si>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</si>
  <si>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</si>
  <si>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</si>
  <si>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</si>
  <si>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</si>
  <si>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</si>
  <si>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</si>
  <si>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</si>
  <si>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</si>
  <si>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</si>
  <si>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</si>
  <si>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</si>
  <si>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</si>
  <si>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</si>
  <si>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</si>
  <si>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</si>
  <si>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</si>
  <si>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</si>
  <si>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</si>
  <si>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</si>
  <si>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</si>
  <si>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</si>
  <si>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</si>
  <si>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</si>
  <si>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</si>
  <si>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</si>
  <si>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</si>
  <si>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</si>
  <si>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</si>
  <si>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</si>
  <si>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</si>
  <si>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</si>
  <si>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</si>
  <si>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</si>
  <si>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</si>
  <si>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</si>
  <si>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</si>
  <si>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</si>
  <si>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</si>
  <si>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</si>
  <si>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</si>
  <si>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</si>
  <si>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</si>
  <si>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</si>
  <si>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</si>
  <si>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</si>
  <si>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</si>
  <si>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</si>
  <si>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</si>
  <si>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</si>
  <si>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</si>
  <si>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</si>
  <si>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</si>
  <si>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</si>
  <si>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</si>
  <si>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</si>
  <si>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</si>
  <si>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</si>
  <si>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</si>
  <si>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</si>
  <si>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</si>
  <si>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</si>
  <si>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</si>
  <si>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</si>
  <si>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</si>
  <si>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</si>
  <si>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</si>
  <si>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</si>
  <si>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</si>
  <si>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</si>
  <si>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</si>
  <si>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</si>
  <si>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</si>
  <si>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</si>
  <si>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</si>
  <si>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</si>
  <si>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</si>
  <si>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</si>
  <si>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</si>
  <si>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</si>
  <si>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</si>
  <si>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</si>
  <si>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</si>
  <si>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</si>
  <si>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</si>
  <si>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</si>
  <si>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</si>
  <si>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</si>
  <si>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</si>
  <si>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</si>
  <si>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</si>
  <si>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</si>
  <si>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</si>
  <si>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</si>
  <si>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</si>
  <si>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</si>
  <si>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</si>
  <si>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</si>
  <si>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</si>
  <si>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</si>
  <si>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</si>
  <si>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</si>
  <si>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</si>
  <si>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</si>
  <si>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</si>
  <si>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</si>
  <si>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</si>
  <si>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</si>
  <si>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</si>
  <si>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</si>
  <si>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</si>
  <si>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</si>
  <si>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</si>
  <si>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</si>
  <si>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</si>
  <si>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</si>
  <si>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</si>
  <si>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</si>
  <si>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</si>
  <si>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</si>
  <si>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</si>
  <si>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</si>
  <si>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</si>
  <si>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</si>
  <si>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</si>
  <si>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</si>
  <si>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</si>
  <si>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</si>
  <si>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</si>
  <si>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</si>
  <si>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</si>
  <si>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</si>
  <si>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</si>
  <si>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</si>
  <si>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</si>
  <si>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</si>
  <si>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</si>
  <si>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</si>
  <si>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</si>
  <si>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</si>
  <si>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</si>
  <si>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</si>
  <si>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</si>
  <si>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</si>
  <si>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</si>
  <si>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</si>
  <si>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</si>
  <si>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</si>
  <si>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</si>
  <si>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</si>
  <si>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</si>
  <si>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</si>
  <si>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</si>
  <si>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</si>
  <si>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</si>
  <si>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</si>
  <si>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</si>
  <si>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</si>
  <si>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</si>
  <si>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</si>
  <si>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</si>
  <si>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</si>
  <si>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</si>
  <si>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</si>
  <si>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</si>
  <si>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</si>
  <si>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</si>
  <si>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</si>
  <si>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</si>
  <si>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</si>
  <si>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</si>
  <si>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</si>
  <si>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</si>
  <si>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</si>
  <si>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</si>
  <si>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</si>
  <si>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</si>
  <si>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</si>
  <si>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</si>
  <si>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</si>
  <si>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</si>
  <si>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</si>
  <si>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</si>
  <si>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</si>
  <si>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</si>
  <si>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</si>
  <si>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</si>
  <si>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</si>
  <si>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</si>
  <si>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</si>
  <si>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</si>
  <si>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</si>
  <si>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</si>
  <si>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</si>
  <si>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</si>
  <si>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</si>
  <si>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</si>
  <si>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</si>
  <si>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</si>
  <si>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</si>
  <si>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</si>
  <si>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</si>
  <si>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</si>
  <si>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</si>
  <si>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</si>
  <si>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</si>
  <si>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</si>
  <si>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</si>
  <si>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</si>
  <si>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</si>
  <si>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</si>
  <si>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</si>
  <si>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</si>
  <si>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</si>
  <si>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</si>
  <si>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</si>
  <si>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</si>
  <si>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</si>
  <si>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</si>
  <si>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</si>
  <si>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</si>
  <si>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</si>
  <si>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</si>
  <si>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</si>
  <si>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</si>
  <si>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</si>
  <si>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</si>
  <si>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</si>
  <si>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</si>
  <si>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</si>
  <si>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</si>
  <si>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</si>
  <si>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</si>
  <si>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</si>
  <si>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</si>
  <si>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</si>
  <si>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</si>
  <si>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</si>
  <si>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</si>
  <si>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</si>
  <si>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</si>
  <si>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</si>
  <si>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</si>
  <si>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</si>
  <si>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</si>
  <si>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</si>
  <si>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</si>
  <si>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</si>
  <si>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</si>
  <si>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</si>
  <si>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</si>
  <si>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</si>
  <si>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</si>
  <si>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</si>
  <si>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</si>
  <si>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</si>
  <si>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</si>
  <si>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</si>
  <si>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</si>
  <si>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</si>
  <si>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</si>
  <si>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</si>
  <si>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</si>
  <si>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</si>
  <si>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</si>
  <si>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</si>
  <si>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</si>
  <si>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</si>
  <si>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</si>
  <si>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</si>
  <si>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</si>
  <si>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</si>
  <si>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</si>
  <si>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</si>
  <si>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</si>
  <si>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</si>
  <si>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</si>
  <si>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</si>
  <si>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</si>
  <si>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</si>
  <si>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</si>
  <si>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</si>
  <si>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</si>
  <si>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</si>
  <si>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</si>
  <si>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</si>
  <si>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</si>
  <si>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</si>
  <si>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</si>
  <si>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</si>
  <si>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</si>
  <si>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</si>
  <si>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</si>
  <si>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</si>
  <si>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</si>
  <si>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</si>
  <si>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</si>
  <si>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</si>
  <si>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</si>
  <si>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</si>
  <si>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</si>
  <si>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</si>
  <si>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</si>
  <si>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</si>
  <si>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</si>
  <si>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</si>
  <si>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</si>
  <si>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</si>
  <si>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</si>
  <si>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</si>
  <si>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</si>
  <si>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</si>
  <si>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</si>
  <si>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</si>
  <si>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</si>
  <si>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</si>
  <si>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</si>
  <si>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</si>
  <si>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</si>
  <si>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</si>
  <si>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</si>
  <si>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</si>
  <si>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</si>
  <si>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</si>
  <si>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</si>
  <si>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</si>
  <si>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</si>
  <si>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</si>
  <si>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</si>
  <si>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</si>
  <si>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</si>
  <si>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</si>
  <si>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</si>
  <si>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</si>
  <si>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</si>
  <si>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</si>
  <si>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</si>
  <si>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</si>
  <si>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</si>
  <si>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</si>
  <si>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</si>
  <si>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</si>
  <si>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</si>
  <si>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</si>
  <si>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</si>
  <si>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</si>
  <si>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</si>
  <si>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</si>
  <si>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</si>
  <si>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</si>
  <si>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</si>
  <si>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</si>
  <si>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</si>
  <si>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</si>
  <si>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</si>
  <si>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</si>
  <si>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</si>
  <si>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</si>
  <si>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</si>
  <si>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</si>
  <si>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</si>
  <si>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</si>
  <si>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</si>
  <si>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</si>
  <si>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</si>
  <si>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</si>
  <si>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</si>
  <si>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</si>
  <si>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</si>
  <si>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</si>
  <si>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</si>
  <si>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</si>
  <si>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</si>
  <si>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</si>
  <si>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</si>
  <si>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</si>
  <si>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</si>
  <si>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</si>
  <si>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</si>
  <si>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</si>
  <si>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</si>
  <si>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</si>
  <si>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</si>
  <si>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</si>
  <si>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</si>
  <si>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</si>
  <si>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</si>
  <si>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</si>
  <si>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</si>
  <si>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</si>
  <si>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</si>
  <si>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</si>
  <si>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</si>
  <si>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</si>
  <si>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</si>
  <si>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</si>
  <si>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</si>
  <si>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</si>
  <si>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</si>
  <si>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</si>
  <si>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</si>
  <si>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</si>
  <si>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</si>
  <si>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</si>
  <si>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</si>
  <si>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</si>
  <si>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</si>
  <si>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</si>
  <si>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</si>
  <si>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</si>
  <si>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</si>
  <si>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</si>
  <si>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</si>
  <si>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</si>
  <si>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</si>
  <si>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</si>
  <si>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</si>
  <si>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</si>
  <si>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</si>
  <si>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</si>
  <si>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</si>
  <si>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</si>
  <si>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</si>
  <si>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</si>
  <si>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</si>
  <si>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</si>
  <si>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</si>
  <si>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</si>
  <si>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</si>
  <si>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</si>
  <si>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</si>
  <si>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</si>
  <si>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</si>
  <si>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</si>
  <si>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</si>
  <si>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</si>
  <si>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</si>
  <si>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</si>
  <si>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</si>
  <si>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</si>
  <si>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</si>
  <si>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</si>
  <si>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</si>
  <si>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</si>
  <si>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</si>
  <si>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</si>
  <si>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</si>
  <si>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</si>
  <si>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</si>
  <si>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</si>
  <si>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</si>
  <si>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</si>
  <si>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</si>
  <si>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</si>
  <si>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</si>
  <si>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</si>
  <si>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</si>
  <si>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</si>
  <si>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</si>
  <si>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</si>
  <si>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</si>
  <si>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</si>
  <si>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</si>
  <si>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</si>
  <si>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</si>
  <si>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</si>
  <si>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</si>
  <si>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</si>
  <si>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</si>
  <si>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</si>
  <si>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</si>
  <si>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</si>
  <si>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</si>
  <si>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</si>
  <si>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</si>
  <si>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</si>
  <si>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</si>
  <si>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</si>
  <si>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</si>
  <si>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</si>
  <si>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</si>
  <si>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</si>
  <si>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</si>
  <si>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</si>
  <si>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</si>
  <si>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</si>
  <si>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</si>
  <si>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</si>
  <si>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</si>
  <si>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</si>
  <si>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</si>
  <si>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</si>
  <si>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</si>
  <si>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</si>
  <si>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</si>
  <si>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</si>
  <si>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</si>
  <si>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</si>
  <si>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</si>
  <si>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</si>
  <si>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</si>
  <si>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</si>
  <si>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</si>
  <si>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</si>
  <si>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</si>
  <si>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</si>
  <si>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</si>
  <si>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</si>
  <si>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</si>
  <si>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</si>
  <si>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</si>
  <si>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</si>
  <si>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</si>
  <si>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</si>
  <si>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</si>
  <si>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</si>
  <si>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</si>
  <si>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</si>
  <si>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</si>
  <si>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</si>
  <si>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</si>
  <si>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</si>
  <si>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</si>
  <si>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</si>
  <si>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</si>
  <si>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</si>
  <si>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</si>
  <si>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</si>
  <si>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</si>
  <si>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</si>
  <si>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</si>
  <si>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</si>
  <si>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</si>
  <si>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</si>
  <si>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</si>
  <si>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</si>
  <si>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</si>
  <si>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</si>
  <si>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</si>
  <si>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</si>
  <si>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</si>
  <si>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</si>
  <si>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</si>
  <si>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</si>
  <si>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</si>
  <si>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</si>
  <si>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</si>
  <si>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</si>
  <si>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</si>
  <si>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</si>
  <si>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</si>
  <si>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</si>
  <si>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</si>
  <si>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</si>
  <si>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</si>
  <si>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</si>
  <si>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</si>
  <si>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</si>
  <si>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</si>
  <si>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</si>
  <si>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</si>
  <si>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</si>
  <si>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</si>
  <si>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</si>
  <si>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</si>
  <si>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</si>
  <si>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</si>
  <si>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</si>
  <si>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</si>
  <si>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</si>
  <si>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</si>
  <si>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</si>
  <si>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</si>
  <si>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</si>
  <si>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</si>
  <si>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</si>
  <si>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</si>
  <si>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</si>
  <si>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</si>
  <si>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</si>
  <si>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</si>
  <si>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</si>
  <si>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</si>
  <si>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</si>
  <si>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</si>
  <si>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</si>
  <si>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</si>
  <si>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</si>
  <si>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</si>
  <si>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</si>
  <si>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</si>
  <si>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</si>
  <si>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</si>
  <si>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</si>
  <si>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</si>
  <si>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</si>
  <si>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</si>
  <si>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</si>
  <si>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</si>
  <si>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</si>
  <si>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</si>
  <si>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</si>
  <si>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</si>
  <si>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</si>
  <si>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</si>
  <si>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</si>
  <si>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</si>
  <si>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</si>
  <si>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</si>
  <si>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</si>
  <si>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</si>
  <si>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</si>
  <si>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</si>
  <si>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</si>
  <si>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</si>
  <si>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</si>
  <si>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</si>
  <si>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</si>
  <si>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</si>
  <si>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</si>
  <si>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</si>
  <si>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</si>
  <si>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</si>
  <si>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</si>
  <si>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</si>
  <si>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</si>
  <si>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</si>
  <si>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</si>
  <si>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</si>
  <si>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</si>
  <si>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</si>
  <si>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</si>
  <si>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</si>
  <si>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</si>
  <si>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</si>
  <si>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</si>
  <si>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</si>
  <si>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</si>
  <si>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</si>
  <si>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</si>
  <si>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</si>
  <si>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</si>
  <si>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</si>
  <si>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</si>
  <si>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</si>
  <si>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</si>
  <si>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</si>
  <si>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</si>
  <si>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</si>
  <si>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</si>
  <si>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</si>
  <si>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</si>
  <si>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</si>
  <si>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</si>
  <si>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</si>
  <si>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</si>
  <si>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</si>
  <si>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</si>
  <si>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</si>
  <si>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</si>
  <si>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</si>
  <si>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</si>
  <si>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</si>
  <si>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</si>
  <si>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</si>
  <si>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</si>
  <si>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</si>
  <si>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</si>
  <si>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</si>
  <si>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</si>
  <si>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</si>
  <si>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</si>
  <si>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</si>
  <si>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</si>
  <si>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</si>
  <si>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</si>
  <si>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</si>
  <si>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</si>
  <si>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</si>
  <si>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</si>
  <si>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</si>
  <si>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</si>
  <si>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</si>
  <si>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</si>
  <si>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</si>
  <si>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</si>
  <si>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</si>
  <si>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</si>
  <si>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</si>
  <si>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</si>
  <si>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</si>
  <si>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</si>
  <si>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</si>
  <si>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</si>
  <si>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</si>
  <si>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</si>
  <si>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</si>
  <si>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</si>
  <si>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</si>
  <si>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</si>
  <si>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</si>
  <si>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</si>
  <si>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</si>
  <si>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</si>
  <si>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</si>
  <si>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</si>
  <si>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</si>
  <si>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</si>
  <si>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</si>
  <si>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</si>
  <si>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</si>
  <si>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</si>
  <si>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</si>
  <si>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</si>
  <si>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</si>
  <si>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</si>
  <si>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</si>
  <si>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</si>
  <si>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</si>
  <si>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</si>
  <si>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</si>
  <si>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</si>
  <si>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</si>
  <si>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</si>
  <si>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</si>
  <si>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</si>
  <si>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</si>
  <si>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</si>
  <si>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</si>
  <si>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</si>
  <si>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</si>
  <si>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</si>
  <si>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</si>
  <si>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</si>
  <si>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</si>
  <si>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</si>
  <si>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</si>
  <si>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</si>
  <si>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</si>
  <si>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</si>
  <si>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</si>
  <si>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</si>
  <si>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</si>
  <si>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</si>
  <si>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</si>
  <si>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</si>
  <si>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</si>
  <si>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</si>
  <si>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</si>
  <si>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</si>
  <si>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</si>
  <si>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</si>
  <si>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</si>
  <si>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</si>
  <si>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</si>
  <si>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</si>
  <si>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</si>
  <si>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</si>
  <si>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</si>
  <si>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</si>
  <si>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</si>
  <si>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</si>
  <si>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</si>
  <si>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</si>
  <si>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</si>
  <si>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</si>
  <si>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</si>
  <si>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</si>
  <si>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</si>
  <si>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</si>
  <si>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</si>
  <si>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</si>
  <si>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</si>
  <si>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</si>
  <si>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</si>
  <si>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</si>
  <si>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</si>
  <si>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</si>
  <si>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</si>
  <si>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</si>
  <si>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</si>
  <si>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</si>
  <si>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</si>
  <si>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</si>
  <si>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</si>
  <si>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</si>
  <si>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</si>
  <si>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</si>
  <si>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</si>
  <si>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</si>
  <si>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</si>
  <si>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</si>
  <si>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</si>
  <si>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</si>
  <si>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</si>
  <si>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</si>
  <si>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</si>
  <si>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</si>
  <si>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</si>
  <si>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</si>
  <si>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</si>
  <si>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</si>
  <si>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</si>
  <si>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</si>
  <si>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</si>
  <si>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</si>
  <si>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</si>
  <si>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</si>
  <si>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</si>
  <si>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</si>
  <si>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</si>
  <si>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</si>
  <si>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</si>
  <si>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</si>
  <si>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</si>
  <si>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</si>
  <si>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</si>
  <si>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</si>
  <si>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</si>
  <si>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</si>
  <si>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</si>
  <si>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</si>
  <si>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</si>
  <si>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</si>
  <si>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</si>
  <si>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</si>
  <si>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</si>
  <si>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</si>
  <si>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</si>
  <si>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</si>
  <si>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</si>
  <si>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</si>
  <si>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</si>
  <si>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</si>
  <si>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</si>
  <si>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</si>
  <si>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</si>
  <si>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</si>
  <si>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</si>
  <si>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</si>
  <si>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</si>
  <si>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</si>
  <si>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</si>
  <si>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</si>
  <si>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</si>
  <si>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</si>
  <si>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</si>
  <si>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</si>
  <si>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</si>
  <si>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</si>
  <si>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</si>
  <si>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</si>
  <si>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</si>
  <si>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</si>
  <si>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</si>
  <si>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</si>
  <si>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</si>
  <si>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</si>
  <si>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</si>
  <si>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</si>
  <si>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</si>
  <si>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</si>
  <si>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</si>
  <si>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</si>
  <si>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</si>
  <si>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</si>
  <si>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</si>
  <si>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</si>
  <si>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</si>
  <si>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</si>
  <si>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</si>
  <si>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</si>
  <si>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</si>
  <si>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</si>
  <si>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</si>
  <si>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</si>
  <si>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</si>
  <si>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</si>
  <si>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</si>
  <si>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</si>
  <si>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</si>
  <si>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</si>
  <si>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</si>
  <si>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</si>
  <si>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</si>
  <si>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</si>
  <si>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</si>
  <si>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</si>
  <si>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</si>
  <si>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</si>
  <si>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</si>
  <si>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</si>
  <si>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</si>
  <si>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</si>
  <si>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</si>
  <si>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</si>
  <si>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</si>
  <si>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</si>
  <si>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</si>
  <si>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</si>
  <si>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</si>
  <si>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</si>
  <si>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</si>
  <si>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</si>
  <si>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</si>
  <si>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</si>
  <si>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</si>
  <si>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</si>
  <si>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</si>
  <si>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</si>
  <si>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</si>
  <si>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</si>
  <si>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</si>
  <si>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</si>
  <si>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</si>
  <si>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</si>
  <si>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</si>
  <si>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</si>
  <si>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</si>
  <si>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</si>
  <si>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</si>
  <si>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</si>
  <si>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</si>
  <si>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</si>
  <si>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</si>
  <si>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</si>
  <si>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</si>
  <si>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</si>
  <si>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</si>
  <si>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</si>
  <si>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</si>
  <si>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</si>
  <si>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</si>
  <si>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</si>
  <si>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</si>
  <si>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</si>
  <si>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</si>
  <si>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</si>
  <si>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</si>
  <si>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</si>
  <si>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</si>
  <si>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</si>
  <si>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</si>
  <si>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</si>
  <si>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</si>
  <si>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</si>
  <si>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</si>
  <si>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</si>
  <si>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</si>
  <si>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</si>
  <si>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</si>
  <si>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</si>
  <si>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</si>
  <si>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</si>
  <si>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</si>
  <si>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</si>
  <si>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</si>
  <si>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</si>
  <si>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</si>
  <si>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</si>
  <si>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</si>
  <si>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</si>
  <si>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</si>
  <si>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</si>
  <si>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</si>
  <si>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</si>
  <si>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</si>
  <si>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</si>
  <si>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</si>
  <si>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</si>
  <si>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</si>
  <si>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</si>
  <si>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</si>
  <si>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</si>
  <si>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</si>
  <si>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</si>
  <si>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</si>
  <si>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</si>
  <si>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</si>
  <si>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</si>
  <si>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</si>
  <si>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</si>
  <si>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</si>
  <si>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</si>
  <si>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</si>
  <si>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</si>
  <si>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</si>
  <si>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</si>
  <si>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</si>
  <si>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</si>
  <si>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</si>
  <si>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</si>
  <si>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</si>
  <si>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</si>
  <si>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</si>
  <si>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</si>
  <si>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</si>
  <si>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</si>
  <si>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</si>
  <si>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</si>
  <si>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</si>
  <si>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</si>
  <si>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</si>
  <si>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</si>
  <si>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</si>
  <si>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</si>
  <si>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</si>
  <si>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</si>
  <si>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</si>
  <si>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</si>
  <si>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</si>
  <si>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</si>
  <si>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</si>
  <si>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</si>
  <si>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</si>
  <si>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</si>
  <si>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</si>
  <si>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</si>
  <si>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</si>
  <si>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</si>
  <si>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</si>
  <si>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</si>
  <si>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</si>
  <si>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</si>
  <si>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</si>
  <si>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</si>
  <si>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</si>
  <si>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</si>
  <si>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</si>
  <si>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</si>
  <si>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</si>
  <si>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</si>
  <si>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</si>
  <si>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</si>
  <si>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</si>
  <si>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</si>
  <si>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</si>
  <si>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</si>
  <si>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</si>
  <si>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</si>
  <si>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</si>
  <si>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</si>
  <si>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</si>
  <si>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</si>
  <si>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</si>
  <si>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</si>
  <si>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</si>
  <si>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</si>
  <si>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</si>
  <si>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</si>
  <si>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</si>
  <si>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</si>
  <si>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</si>
  <si>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</si>
  <si>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</si>
  <si>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</si>
  <si>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</si>
  <si>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</si>
  <si>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</si>
  <si>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</si>
  <si>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</si>
  <si>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</si>
  <si>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</si>
  <si>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</si>
  <si>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</si>
  <si>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</si>
  <si>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</si>
  <si>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</si>
  <si>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</si>
  <si>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</si>
  <si>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</si>
  <si>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</si>
  <si>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</si>
  <si>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</si>
  <si>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</si>
  <si>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</si>
  <si>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</si>
  <si>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</si>
  <si>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</si>
  <si>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</si>
  <si>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</si>
  <si>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</si>
  <si>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</si>
  <si>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</si>
  <si>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</si>
  <si>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</si>
  <si>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</si>
  <si>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</si>
  <si>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</si>
  <si>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</si>
  <si>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</si>
  <si>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</si>
  <si>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</si>
  <si>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</si>
  <si>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</si>
  <si>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</si>
  <si>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</si>
  <si>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</si>
  <si>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</si>
  <si>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</si>
  <si>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</si>
  <si>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</si>
  <si>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</si>
  <si>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</si>
  <si>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</si>
  <si>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</si>
  <si>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</si>
  <si>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</si>
  <si>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</si>
  <si>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</si>
  <si>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</si>
  <si>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</si>
  <si>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</si>
  <si>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</si>
  <si>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</si>
  <si>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</si>
  <si>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</si>
  <si>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</si>
  <si>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</si>
  <si>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</si>
  <si>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</si>
  <si>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</si>
  <si>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</si>
  <si>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</si>
  <si>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</si>
  <si>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</si>
  <si>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</si>
  <si>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</si>
  <si>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</si>
  <si>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</si>
  <si>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</si>
  <si>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</si>
  <si>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</si>
  <si>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</si>
  <si>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</si>
  <si>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</si>
  <si>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</si>
  <si>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</si>
  <si>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</si>
  <si>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</si>
  <si>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</si>
  <si>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</si>
  <si>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</si>
  <si>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</si>
  <si>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</si>
  <si>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</si>
  <si>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</si>
  <si>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</si>
  <si>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</si>
  <si>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</si>
  <si>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</si>
  <si>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</si>
  <si>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</si>
  <si>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</si>
  <si>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</si>
  <si>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</si>
  <si>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</si>
  <si>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</si>
  <si>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</si>
  <si>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</si>
  <si>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</si>
  <si>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</si>
  <si>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</si>
  <si>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</si>
  <si>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</si>
  <si>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</si>
  <si>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</si>
  <si>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</si>
  <si>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</si>
  <si>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</si>
  <si>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</si>
  <si>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</si>
  <si>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</si>
  <si>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</si>
  <si>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</si>
  <si>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</si>
  <si>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</si>
  <si>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</si>
  <si>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</si>
  <si>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</si>
  <si>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</si>
  <si>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</si>
  <si>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</si>
  <si>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</si>
  <si>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</si>
  <si>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</si>
  <si>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</si>
  <si>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</si>
  <si>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</si>
  <si>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</si>
  <si>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</si>
  <si>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</si>
  <si>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</si>
  <si>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</si>
  <si>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</si>
  <si>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</si>
  <si>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</si>
  <si>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</si>
  <si>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</si>
  <si>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</si>
  <si>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</si>
  <si>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</si>
  <si>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</si>
  <si>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</si>
  <si>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</si>
  <si>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</si>
  <si>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</si>
  <si>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</si>
  <si>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</si>
  <si>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</si>
  <si>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</si>
  <si>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</si>
  <si>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</si>
  <si>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</si>
  <si>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</si>
  <si>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</si>
  <si>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</si>
  <si>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</si>
  <si>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</si>
  <si>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</si>
  <si>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</si>
  <si>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</si>
  <si>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</si>
  <si>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</si>
  <si>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</si>
  <si>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</si>
  <si>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</si>
  <si>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</si>
  <si>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</si>
  <si>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</si>
  <si>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</si>
  <si>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</si>
  <si>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</si>
  <si>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</si>
  <si>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</si>
  <si>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</si>
  <si>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</si>
  <si>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</si>
  <si>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</si>
  <si>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</si>
  <si>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</si>
  <si>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</si>
  <si>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</si>
  <si>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</si>
  <si>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</si>
  <si>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</si>
  <si>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</si>
  <si>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</si>
  <si>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</si>
  <si>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</si>
  <si>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</si>
  <si>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</si>
  <si>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</si>
  <si>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</si>
  <si>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</si>
  <si>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</si>
  <si>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</si>
  <si>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</si>
  <si>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</si>
  <si>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</si>
  <si>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</si>
  <si>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</si>
  <si>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</si>
  <si>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</si>
  <si>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</si>
  <si>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</si>
  <si>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</si>
  <si>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</si>
  <si>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</si>
  <si>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</si>
  <si>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</si>
  <si>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</si>
  <si>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</si>
  <si>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</si>
  <si>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</si>
  <si>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</si>
  <si>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</si>
  <si>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</si>
  <si>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</si>
  <si>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</si>
  <si>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</si>
  <si>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</si>
  <si>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</si>
  <si>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</si>
  <si>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</si>
  <si>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</si>
  <si>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</si>
  <si>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</si>
  <si>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</si>
  <si>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</si>
  <si>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</si>
  <si>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</si>
  <si>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</si>
  <si>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</si>
  <si>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</si>
  <si>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</si>
  <si>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</si>
  <si>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</si>
  <si>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</si>
  <si>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</si>
  <si>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</si>
  <si>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</si>
  <si>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</si>
  <si>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</si>
  <si>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</si>
  <si>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</si>
  <si>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</si>
  <si>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</si>
  <si>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</si>
  <si>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</si>
  <si>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</si>
  <si>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</si>
  <si>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</si>
  <si>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</si>
  <si>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</si>
  <si>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</si>
  <si>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</si>
  <si>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</si>
  <si>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</si>
  <si>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</si>
  <si>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</si>
  <si>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</si>
  <si>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</si>
  <si>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</si>
  <si>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</si>
  <si>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</si>
  <si>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</si>
  <si>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</si>
  <si>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</si>
  <si>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</si>
  <si>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</si>
  <si>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</si>
  <si>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</si>
  <si>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</si>
  <si>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</si>
  <si>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</si>
  <si>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</si>
  <si>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</si>
  <si>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</si>
  <si>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</si>
  <si>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</si>
  <si>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</si>
  <si>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</si>
  <si>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</si>
  <si>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</si>
  <si>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</si>
  <si>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</si>
  <si>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</si>
  <si>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</si>
  <si>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</si>
  <si>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</si>
  <si>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</si>
  <si>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</si>
  <si>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</si>
  <si>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</si>
  <si>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</si>
  <si>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</si>
  <si>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</si>
  <si>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</si>
  <si>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</si>
  <si>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</si>
  <si>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</si>
  <si>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</si>
  <si>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</si>
  <si>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</si>
  <si>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</si>
  <si>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</si>
  <si>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</si>
  <si>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</si>
  <si>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</si>
  <si>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</si>
  <si>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</si>
  <si>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</si>
  <si>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</si>
  <si>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</si>
  <si>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</si>
  <si>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</si>
  <si>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</si>
  <si>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</si>
  <si>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</si>
  <si>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</si>
  <si>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</si>
  <si>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</si>
  <si>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</si>
  <si>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</si>
  <si>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</si>
  <si>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</si>
  <si>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</si>
  <si>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</si>
  <si>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</si>
  <si>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</si>
  <si>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</si>
  <si>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</si>
  <si>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</si>
  <si>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</si>
  <si>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</si>
  <si>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</si>
  <si>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</si>
  <si>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</si>
  <si>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</si>
  <si>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</si>
  <si>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</si>
  <si>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</si>
  <si>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</si>
  <si>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</si>
  <si>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</si>
  <si>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</si>
  <si>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</si>
  <si>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</si>
  <si>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</si>
  <si>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</si>
  <si>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</si>
  <si>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</si>
  <si>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</si>
  <si>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</si>
  <si>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</si>
  <si>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</si>
  <si>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</si>
  <si>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</si>
  <si>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</si>
  <si>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</si>
  <si>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</si>
  <si>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</si>
  <si>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</si>
  <si>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</si>
  <si>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</si>
  <si>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</si>
  <si>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</si>
  <si>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</si>
  <si>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</si>
  <si>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</si>
  <si>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</si>
  <si>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</si>
  <si>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</si>
  <si>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</si>
  <si>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</si>
  <si>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</si>
  <si>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</si>
  <si>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</si>
  <si>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</si>
  <si>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</si>
  <si>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</si>
  <si>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</si>
  <si>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</si>
  <si>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</si>
  <si>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</si>
  <si>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</si>
  <si>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</si>
  <si>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</si>
  <si>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</si>
  <si>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</si>
  <si>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</si>
  <si>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</si>
  <si>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</si>
  <si>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</si>
  <si>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</si>
  <si>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</si>
  <si>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</si>
  <si>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</si>
  <si>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</si>
  <si>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</si>
  <si>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</si>
  <si>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</si>
  <si>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</si>
  <si>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</si>
  <si>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</si>
  <si>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</si>
  <si>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</si>
  <si>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</si>
  <si>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</si>
  <si>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</si>
  <si>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</si>
  <si>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</si>
  <si>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</si>
  <si>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</si>
  <si>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</si>
  <si>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</si>
  <si>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</si>
  <si>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</si>
  <si>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</si>
  <si>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</si>
  <si>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</si>
  <si>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</si>
  <si>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</si>
  <si>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</si>
  <si>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</si>
  <si>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</si>
  <si>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</si>
  <si>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</si>
  <si>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</si>
  <si>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</si>
  <si>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</si>
  <si>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</si>
  <si>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</si>
  <si>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</si>
  <si>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</si>
  <si>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</si>
  <si>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</si>
  <si>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</si>
  <si>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</si>
  <si>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</si>
  <si>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</si>
  <si>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</si>
  <si>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</si>
  <si>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</si>
  <si>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</si>
  <si>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</si>
  <si>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</si>
  <si>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</si>
  <si>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</si>
  <si>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</si>
  <si>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</si>
  <si>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</si>
  <si>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</si>
  <si>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</si>
  <si>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</si>
  <si>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</si>
  <si>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</si>
  <si>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</si>
  <si>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</si>
  <si>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</si>
  <si>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</si>
  <si>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</si>
  <si>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</si>
  <si>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</si>
  <si>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</si>
  <si>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</si>
  <si>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</si>
  <si>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</si>
  <si>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</si>
  <si>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</si>
  <si>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</si>
  <si>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</si>
  <si>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</si>
  <si>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</si>
  <si>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</si>
  <si>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</si>
  <si>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</si>
  <si>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</si>
  <si>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</si>
  <si>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</si>
  <si>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</si>
  <si>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</si>
  <si>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</si>
  <si>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</si>
  <si>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</si>
  <si>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</si>
  <si>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</si>
  <si>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</si>
  <si>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</si>
  <si>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</si>
  <si>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</si>
  <si>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</si>
  <si>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</si>
  <si>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</si>
  <si>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</si>
  <si>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</si>
  <si>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</si>
  <si>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</si>
  <si>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</si>
  <si>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</si>
  <si>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</si>
  <si>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</si>
  <si>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</si>
  <si>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</si>
  <si>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</si>
  <si>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</si>
  <si>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</si>
  <si>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</si>
  <si>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</si>
  <si>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</si>
  <si>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</si>
  <si>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</si>
  <si>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</si>
  <si>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</si>
  <si>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</si>
  <si>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</si>
  <si>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</si>
  <si>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</si>
  <si>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</si>
  <si>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</si>
  <si>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</si>
  <si>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</si>
  <si>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</si>
  <si>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</si>
  <si>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</si>
  <si>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</si>
  <si>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</si>
  <si>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</si>
  <si>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</si>
  <si>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</si>
  <si>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</si>
  <si>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</si>
  <si>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</si>
  <si>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</si>
  <si>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</si>
  <si>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</si>
  <si>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</si>
  <si>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</si>
  <si>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</si>
  <si>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</si>
  <si>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</si>
  <si>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</si>
  <si>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</si>
  <si>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</si>
  <si>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</si>
  <si>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</si>
  <si>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</si>
  <si>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</si>
  <si>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</si>
  <si>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</si>
  <si>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</si>
  <si>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</si>
  <si>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</si>
  <si>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</si>
  <si>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</si>
  <si>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</si>
  <si>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</si>
  <si>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</si>
  <si>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</si>
  <si>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</si>
  <si>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</si>
  <si>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</si>
  <si>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</si>
  <si>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</si>
  <si>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</si>
  <si>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</si>
  <si>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</si>
  <si>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</si>
  <si>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</si>
  <si>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</si>
  <si>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</si>
  <si>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</si>
  <si>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</si>
  <si>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</si>
  <si>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</si>
  <si>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</si>
  <si>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</si>
  <si>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</si>
  <si>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</si>
  <si>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</si>
  <si>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</si>
  <si>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</si>
  <si>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</si>
  <si>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</si>
  <si>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</si>
  <si>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</si>
  <si>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</si>
  <si>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</si>
  <si>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</si>
  <si>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</si>
  <si>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</si>
  <si>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</si>
  <si>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</si>
  <si>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</si>
  <si>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</si>
  <si>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</si>
  <si>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</si>
  <si>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</si>
  <si>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</si>
  <si>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</si>
  <si>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</si>
  <si>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</si>
  <si>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</si>
  <si>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</si>
  <si>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</si>
  <si>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</si>
  <si>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</si>
  <si>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</si>
  <si>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</si>
  <si>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</si>
  <si>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</si>
  <si>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</si>
  <si>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</si>
  <si>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</si>
  <si>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</si>
  <si>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</si>
  <si>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</si>
  <si>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</si>
  <si>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</si>
  <si>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</si>
  <si>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</si>
  <si>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</si>
  <si>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</si>
  <si>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</si>
  <si>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</si>
  <si>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</si>
  <si>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</si>
  <si>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</si>
  <si>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</si>
  <si>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</si>
  <si>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</si>
  <si>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</si>
  <si>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</si>
  <si>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</si>
  <si>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</si>
  <si>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</si>
  <si>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</si>
  <si>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</si>
  <si>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</si>
  <si>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</si>
  <si>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</si>
  <si>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</si>
  <si>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</si>
  <si>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</si>
  <si>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</si>
  <si>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</si>
  <si>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</si>
  <si>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</si>
  <si>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</si>
  <si>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</si>
  <si>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</si>
  <si>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</si>
  <si>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</si>
  <si>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</si>
  <si>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</si>
  <si>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</si>
  <si>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</si>
  <si>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</si>
  <si>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</si>
  <si>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</si>
  <si>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</si>
  <si>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</si>
  <si>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</si>
  <si>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</si>
  <si>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</si>
  <si>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</si>
  <si>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</si>
  <si>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</si>
  <si>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</si>
  <si>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</si>
  <si>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</si>
  <si>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</si>
  <si>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</si>
  <si>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</si>
  <si>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</si>
  <si>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</si>
  <si>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</si>
  <si>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</si>
  <si>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</si>
  <si>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</si>
  <si>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</si>
  <si>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</si>
  <si>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</si>
  <si>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</si>
  <si>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</si>
  <si>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</si>
  <si>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</si>
  <si>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</si>
  <si>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</si>
  <si>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</si>
  <si>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</si>
  <si>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</si>
  <si>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</si>
  <si>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</si>
  <si>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</si>
  <si>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</si>
  <si>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</si>
  <si>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</si>
  <si>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</si>
  <si>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</si>
  <si>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</si>
  <si>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</si>
  <si>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</si>
  <si>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</si>
  <si>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</si>
  <si>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</si>
  <si>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</si>
  <si>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</si>
  <si>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</si>
  <si>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</si>
  <si>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</si>
  <si>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</si>
  <si>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</si>
  <si>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</si>
  <si>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</si>
  <si>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</si>
  <si>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</si>
  <si>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</si>
  <si>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</si>
  <si>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</si>
  <si>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</si>
  <si>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</si>
  <si>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</si>
  <si>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</si>
  <si>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</si>
  <si>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</si>
  <si>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</si>
  <si>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</si>
  <si>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</si>
  <si>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</si>
  <si>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</si>
  <si>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</si>
  <si>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</si>
  <si>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</si>
  <si>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</si>
  <si>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</si>
  <si>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</si>
  <si>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</si>
  <si>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</si>
  <si>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</si>
  <si>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</si>
  <si>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</si>
  <si>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</si>
  <si>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</si>
  <si>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</si>
  <si>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</si>
  <si>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</si>
  <si>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</si>
  <si>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</si>
  <si>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</si>
  <si>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</si>
  <si>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</si>
  <si>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</si>
  <si>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</si>
  <si>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</si>
  <si>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</si>
  <si>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</si>
  <si>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</si>
  <si>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</si>
  <si>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</si>
  <si>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</si>
  <si>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</si>
  <si>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</si>
  <si>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</si>
  <si>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</si>
  <si>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</si>
  <si>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</si>
  <si>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</si>
  <si>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</si>
  <si>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</si>
  <si>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</si>
  <si>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</si>
  <si>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</si>
  <si>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</si>
  <si>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</si>
  <si>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</si>
  <si>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</si>
  <si>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</si>
  <si>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</si>
  <si>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</si>
  <si>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</si>
  <si>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</si>
  <si>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</si>
  <si>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</si>
  <si>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</si>
  <si>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</si>
  <si>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</si>
  <si>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</si>
  <si>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</si>
  <si>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</si>
  <si>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</si>
  <si>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</si>
  <si>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</si>
  <si>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</si>
  <si>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</si>
  <si>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</si>
  <si>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</si>
  <si>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</si>
  <si>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</si>
  <si>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</si>
  <si>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</si>
  <si>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</si>
  <si>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</si>
  <si>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</si>
  <si>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</si>
  <si>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</si>
  <si>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</si>
  <si>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</si>
  <si>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</si>
  <si>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</si>
  <si>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</si>
  <si>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</si>
  <si>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</si>
  <si>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</si>
  <si>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</si>
  <si>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</si>
  <si>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</si>
  <si>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</si>
  <si>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</si>
  <si>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</si>
  <si>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</si>
  <si>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</si>
  <si>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</si>
  <si>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</si>
  <si>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</si>
  <si>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</si>
  <si>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</si>
  <si>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</si>
  <si>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</si>
  <si>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</si>
  <si>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</si>
  <si>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</si>
  <si>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</si>
  <si>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</si>
  <si>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</si>
  <si>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</si>
  <si>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</si>
  <si>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</si>
  <si>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</si>
  <si>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</si>
  <si>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</si>
  <si>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</si>
  <si>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</si>
  <si>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</si>
  <si>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</si>
  <si>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</si>
  <si>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</si>
  <si>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</si>
  <si>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</si>
  <si>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</si>
  <si>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</si>
  <si>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</si>
  <si>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</si>
  <si>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</si>
  <si>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</si>
  <si>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</si>
  <si>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ANTUNA MIHANOVIĆA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</si>
</sst>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1919058.4899999998</v>
      </c>
      <c r="D2" s="6">
        <f>'PR-RAS'!E6</f>
        <v>2486639.6900000004</v>
      </c>
      <c r="E2" s="6">
        <v>0</v>
      </c>
      <c r="F2" s="6">
        <v>0</v>
      </c>
      <c r="G2" s="7">
        <f t="shared" ref="G2:G264" si="0">(B2/1000)*(C2*1+D2*2)</f>
        <v>6892.3378700000012</v>
      </c>
      <c r="H2" s="7">
        <f t="shared" ref="H2:H264" si="1">ABS(C2-ROUND(C2,0))+ABS(D2-ROUND(D2,0))</f>
        <v>0.7999999993480742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1492694.42</v>
      </c>
      <c r="D46" s="1">
        <f>'PR-RAS'!E50</f>
        <v>1846038.29</v>
      </c>
      <c r="E46" s="1">
        <v>0</v>
      </c>
      <c r="F46" s="1">
        <v>0</v>
      </c>
      <c r="G46" s="2">
        <f t="shared" si="0"/>
        <v>233314.69499999998</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16830.72</v>
      </c>
      <c r="D58" s="1">
        <f>'PR-RAS'!E62</f>
        <v>0</v>
      </c>
      <c r="E58" s="1">
        <v>0</v>
      </c>
      <c r="F58" s="1">
        <v>0</v>
      </c>
      <c r="G58" s="2">
        <f t="shared" si="0"/>
        <v>959.35104000000013</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16830.72</v>
      </c>
      <c r="D59" s="1">
        <f>'PR-RAS'!E63</f>
        <v>0</v>
      </c>
      <c r="E59" s="1">
        <v>0</v>
      </c>
      <c r="F59" s="1">
        <v>0</v>
      </c>
      <c r="G59" s="2">
        <f t="shared" si="0"/>
        <v>976.18176000000017</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1413197.45</v>
      </c>
      <c r="D64" s="1">
        <f>'PR-RAS'!E68</f>
        <v>1785577.21</v>
      </c>
      <c r="E64" s="1">
        <v>0</v>
      </c>
      <c r="F64" s="1">
        <v>0</v>
      </c>
      <c r="G64" s="2">
        <f t="shared" si="0"/>
        <v>314014.16781000001</v>
      </c>
      <c r="H64" s="2">
        <f t="shared" si="1"/>
        <v>0.65999999991618097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1404225.69</v>
      </c>
      <c r="D65" s="1">
        <f>'PR-RAS'!E69</f>
        <v>1750608.03</v>
      </c>
      <c r="E65" s="1">
        <v>0</v>
      </c>
      <c r="F65" s="1">
        <v>0</v>
      </c>
      <c r="G65" s="2">
        <f t="shared" si="0"/>
        <v>313948.272</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8971.76</v>
      </c>
      <c r="D66" s="1">
        <f>'PR-RAS'!E70</f>
        <v>34969.18</v>
      </c>
      <c r="E66" s="1">
        <v>0</v>
      </c>
      <c r="F66" s="1">
        <v>0</v>
      </c>
      <c r="G66" s="2">
        <f t="shared" si="0"/>
        <v>5129.1578</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62666.25</v>
      </c>
      <c r="D73" s="1">
        <f>'PR-RAS'!E77</f>
        <v>60461.08</v>
      </c>
      <c r="E73" s="1">
        <v>0</v>
      </c>
      <c r="F73" s="1">
        <v>0</v>
      </c>
      <c r="G73" s="2">
        <f t="shared" si="0"/>
        <v>13218.365519999999</v>
      </c>
      <c r="H73" s="2">
        <f t="shared" si="1"/>
        <v>0.33000000000174623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196</v>
      </c>
      <c r="D74" s="1">
        <f>'PR-RAS'!E78</f>
        <v>192</v>
      </c>
      <c r="E74" s="1">
        <v>0</v>
      </c>
      <c r="F74" s="1">
        <v>0</v>
      </c>
      <c r="G74" s="2">
        <f t="shared" si="0"/>
        <v>42.339999999999996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62470.25</v>
      </c>
      <c r="D76" s="1">
        <f>'PR-RAS'!E80</f>
        <v>60269.08</v>
      </c>
      <c r="E76" s="1">
        <v>0</v>
      </c>
      <c r="F76" s="1">
        <v>0</v>
      </c>
      <c r="G76" s="2">
        <f t="shared" si="0"/>
        <v>13725.63075</v>
      </c>
      <c r="H76" s="2">
        <f t="shared" si="1"/>
        <v>0.33000000000174623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0.06</v>
      </c>
      <c r="E78" s="1">
        <v>0</v>
      </c>
      <c r="F78" s="1">
        <v>0</v>
      </c>
      <c r="G78" s="2">
        <f t="shared" si="0"/>
        <v>1.001E-2</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0.06</v>
      </c>
      <c r="E79" s="1">
        <v>0</v>
      </c>
      <c r="F79" s="1">
        <v>0</v>
      </c>
      <c r="G79" s="2">
        <f t="shared" si="0"/>
        <v>1.014E-2</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0.06</v>
      </c>
      <c r="E81" s="1">
        <v>0</v>
      </c>
      <c r="F81" s="1">
        <v>0</v>
      </c>
      <c r="G81" s="2">
        <f t="shared" si="0"/>
        <v>1.0400000000000001E-2</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45255.39</v>
      </c>
      <c r="D102" s="1">
        <f>'PR-RAS'!E106</f>
        <v>52857.52</v>
      </c>
      <c r="E102" s="1">
        <v>0</v>
      </c>
      <c r="F102" s="1">
        <v>0</v>
      </c>
      <c r="G102" s="2">
        <f t="shared" si="0"/>
        <v>15248.013430000001</v>
      </c>
      <c r="H102" s="2">
        <f t="shared" si="1"/>
        <v>0.87000000000261934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45255.39</v>
      </c>
      <c r="D108" s="1">
        <f>'PR-RAS'!E112</f>
        <v>52857.52</v>
      </c>
      <c r="E108" s="1">
        <v>0</v>
      </c>
      <c r="F108" s="1">
        <v>0</v>
      </c>
      <c r="G108" s="2">
        <f t="shared" si="0"/>
        <v>16153.836009999999</v>
      </c>
      <c r="H108" s="2">
        <f t="shared" si="1"/>
        <v>0.87000000000261934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45255.39</v>
      </c>
      <c r="D113" s="1">
        <f>'PR-RAS'!E117</f>
        <v>52857.52</v>
      </c>
      <c r="E113" s="1">
        <v>0</v>
      </c>
      <c r="F113" s="1">
        <v>0</v>
      </c>
      <c r="G113" s="2">
        <f t="shared" si="0"/>
        <v>16908.688159999998</v>
      </c>
      <c r="H113" s="2">
        <f t="shared" si="1"/>
        <v>0.87000000000261934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18086.940000000002</v>
      </c>
      <c r="D120" s="1">
        <f>'PR-RAS'!E124</f>
        <v>19136.46</v>
      </c>
      <c r="E120" s="1">
        <v>0</v>
      </c>
      <c r="F120" s="1">
        <v>0</v>
      </c>
      <c r="G120" s="2">
        <f t="shared" si="0"/>
        <v>6706.8233399999999</v>
      </c>
      <c r="H120" s="2">
        <f t="shared" si="1"/>
        <v>0.51999999999679858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12270.35</v>
      </c>
      <c r="D121" s="1">
        <f>'PR-RAS'!E125</f>
        <v>11271.6</v>
      </c>
      <c r="E121" s="1">
        <v>0</v>
      </c>
      <c r="F121" s="1">
        <v>0</v>
      </c>
      <c r="G121" s="2">
        <f t="shared" si="0"/>
        <v>4177.6260000000002</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12270.35</v>
      </c>
      <c r="D123" s="1">
        <f>'PR-RAS'!E127</f>
        <v>11271.6</v>
      </c>
      <c r="E123" s="1">
        <v>0</v>
      </c>
      <c r="F123" s="1">
        <v>0</v>
      </c>
      <c r="G123" s="2">
        <f t="shared" si="0"/>
        <v>4247.2530999999999</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5816.59</v>
      </c>
      <c r="D124" s="1">
        <f>'PR-RAS'!E128</f>
        <v>7864.86</v>
      </c>
      <c r="E124" s="1">
        <v>0</v>
      </c>
      <c r="F124" s="1">
        <v>0</v>
      </c>
      <c r="G124" s="2">
        <f t="shared" si="0"/>
        <v>2650.1961299999998</v>
      </c>
      <c r="H124" s="2">
        <f t="shared" si="1"/>
        <v>0.5500000000001819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5174.71</v>
      </c>
      <c r="D125" s="1">
        <f>'PR-RAS'!E129</f>
        <v>7090.24</v>
      </c>
      <c r="E125" s="1">
        <v>0</v>
      </c>
      <c r="F125" s="1">
        <v>0</v>
      </c>
      <c r="G125" s="2">
        <f t="shared" si="0"/>
        <v>2400.0435599999996</v>
      </c>
      <c r="H125" s="2">
        <f t="shared" si="1"/>
        <v>0.52999999999974534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641.88</v>
      </c>
      <c r="D126" s="1">
        <f>'PR-RAS'!E130</f>
        <v>774.62</v>
      </c>
      <c r="E126" s="1">
        <v>0</v>
      </c>
      <c r="F126" s="1">
        <v>0</v>
      </c>
      <c r="G126" s="2">
        <f t="shared" si="0"/>
        <v>273.89</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362624.61</v>
      </c>
      <c r="D129" s="1">
        <f>'PR-RAS'!E133</f>
        <v>568603.12</v>
      </c>
      <c r="E129" s="1">
        <v>0</v>
      </c>
      <c r="F129" s="1">
        <v>0</v>
      </c>
      <c r="G129" s="2">
        <f t="shared" si="0"/>
        <v>191978.34880000001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362624.61</v>
      </c>
      <c r="D130" s="1">
        <f>'PR-RAS'!E134</f>
        <v>568603.12</v>
      </c>
      <c r="E130" s="1">
        <v>0</v>
      </c>
      <c r="F130" s="1">
        <v>0</v>
      </c>
      <c r="G130" s="2">
        <f t="shared" si="0"/>
        <v>193478.17965000001</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344943.73</v>
      </c>
      <c r="D131" s="1">
        <f>'PR-RAS'!E135</f>
        <v>545727.49</v>
      </c>
      <c r="E131" s="1">
        <v>0</v>
      </c>
      <c r="F131" s="1">
        <v>0</v>
      </c>
      <c r="G131" s="2">
        <f t="shared" si="0"/>
        <v>186731.83230000001</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17680.88</v>
      </c>
      <c r="D132" s="1">
        <f>'PR-RAS'!E136</f>
        <v>22875.63</v>
      </c>
      <c r="E132" s="1">
        <v>0</v>
      </c>
      <c r="F132" s="1">
        <v>0</v>
      </c>
      <c r="G132" s="2">
        <f t="shared" si="0"/>
        <v>8309.6103400000011</v>
      </c>
      <c r="H132" s="2">
        <f t="shared" si="1"/>
        <v>0.48999999999796273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397.12</v>
      </c>
      <c r="D135" s="1">
        <f>'PR-RAS'!E139</f>
        <v>4.24</v>
      </c>
      <c r="E135" s="1">
        <v>0</v>
      </c>
      <c r="F135" s="1">
        <v>0</v>
      </c>
      <c r="G135" s="2">
        <f t="shared" si="0"/>
        <v>54.350400000000008</v>
      </c>
      <c r="H135" s="2">
        <f t="shared" si="1"/>
        <v>0.36000000000000476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397.12</v>
      </c>
      <c r="D146" s="1">
        <f>'PR-RAS'!E150</f>
        <v>4.24</v>
      </c>
      <c r="E146" s="1">
        <v>0</v>
      </c>
      <c r="F146" s="1">
        <v>0</v>
      </c>
      <c r="G146" s="2">
        <f t="shared" si="0"/>
        <v>58.811999999999998</v>
      </c>
      <c r="H146" s="2">
        <f t="shared" si="1"/>
        <v>0.36000000000000476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1889567.04</v>
      </c>
      <c r="D147" s="1">
        <f>'PR-RAS'!E151</f>
        <v>2386864.75</v>
      </c>
      <c r="E147" s="1">
        <v>0</v>
      </c>
      <c r="F147" s="1">
        <v>0</v>
      </c>
      <c r="G147" s="2">
        <f t="shared" si="0"/>
        <v>972841.29483999999</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1507130.78</v>
      </c>
      <c r="D148" s="1">
        <f>'PR-RAS'!E152</f>
        <v>1993446.2499999998</v>
      </c>
      <c r="E148" s="1">
        <v>0</v>
      </c>
      <c r="F148" s="1">
        <v>0</v>
      </c>
      <c r="G148" s="2">
        <f t="shared" si="0"/>
        <v>807621.42215999984</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1255735.6599999999</v>
      </c>
      <c r="D149" s="1">
        <f>'PR-RAS'!E153</f>
        <v>1650597.9</v>
      </c>
      <c r="E149" s="1">
        <v>0</v>
      </c>
      <c r="F149" s="1">
        <v>0</v>
      </c>
      <c r="G149" s="2">
        <f t="shared" si="0"/>
        <v>674425.85607999994</v>
      </c>
      <c r="H149" s="2">
        <f t="shared" si="1"/>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1225633.1299999999</v>
      </c>
      <c r="D150" s="1">
        <f>'PR-RAS'!E154</f>
        <v>1611888.44</v>
      </c>
      <c r="E150" s="1">
        <v>0</v>
      </c>
      <c r="F150" s="1">
        <v>0</v>
      </c>
      <c r="G150" s="2">
        <f t="shared" si="0"/>
        <v>662962.0914899999</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22344.19</v>
      </c>
      <c r="D152" s="1">
        <f>'PR-RAS'!E156</f>
        <v>29320.21</v>
      </c>
      <c r="E152" s="1">
        <v>0</v>
      </c>
      <c r="F152" s="1">
        <v>0</v>
      </c>
      <c r="G152" s="2">
        <f t="shared" si="0"/>
        <v>12228.67611</v>
      </c>
      <c r="H152" s="2">
        <f t="shared" si="1"/>
        <v>0.39999999999781721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7758.34</v>
      </c>
      <c r="D153" s="1">
        <f>'PR-RAS'!E157</f>
        <v>9389.25</v>
      </c>
      <c r="E153" s="1">
        <v>0</v>
      </c>
      <c r="F153" s="1">
        <v>0</v>
      </c>
      <c r="G153" s="2">
        <f t="shared" si="0"/>
        <v>4033.5996799999998</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44006.05</v>
      </c>
      <c r="D154" s="1">
        <f>'PR-RAS'!E158</f>
        <v>71557.13</v>
      </c>
      <c r="E154" s="1">
        <v>0</v>
      </c>
      <c r="F154" s="1">
        <v>0</v>
      </c>
      <c r="G154" s="2">
        <f t="shared" si="0"/>
        <v>28629.407429999999</v>
      </c>
      <c r="H154" s="2">
        <f t="shared" si="1"/>
        <v>0.180000000007567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207389.07</v>
      </c>
      <c r="D155" s="1">
        <f>'PR-RAS'!E159</f>
        <v>271291.21999999997</v>
      </c>
      <c r="E155" s="1">
        <v>0</v>
      </c>
      <c r="F155" s="1">
        <v>0</v>
      </c>
      <c r="G155" s="2">
        <f t="shared" si="0"/>
        <v>115495.61254</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207368.07</v>
      </c>
      <c r="D157" s="1">
        <f>'PR-RAS'!E161</f>
        <v>271257.36</v>
      </c>
      <c r="E157" s="1">
        <v>0</v>
      </c>
      <c r="F157" s="1">
        <v>0</v>
      </c>
      <c r="G157" s="2">
        <f t="shared" si="0"/>
        <v>116981.71524</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v>
      </c>
      <c r="D158" s="1">
        <f>'PR-RAS'!E162</f>
        <v>33.86</v>
      </c>
      <c r="E158" s="1">
        <v>0</v>
      </c>
      <c r="F158" s="1">
        <v>0</v>
      </c>
      <c r="G158" s="2">
        <f t="shared" si="0"/>
        <v>13.929040000000001</v>
      </c>
      <c r="H158" s="2">
        <f t="shared" si="1"/>
        <v>0.14000000000000057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305770.74</v>
      </c>
      <c r="D159" s="1">
        <f>'PR-RAS'!E163</f>
        <v>329411.55</v>
      </c>
      <c r="E159" s="1">
        <v>0</v>
      </c>
      <c r="F159" s="1">
        <v>0</v>
      </c>
      <c r="G159" s="2">
        <f t="shared" si="0"/>
        <v>152405.82671999998</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42543.85</v>
      </c>
      <c r="D160" s="1">
        <f>'PR-RAS'!E164</f>
        <v>38629.620000000003</v>
      </c>
      <c r="E160" s="1">
        <v>0</v>
      </c>
      <c r="F160" s="1">
        <v>0</v>
      </c>
      <c r="G160" s="2">
        <f t="shared" si="0"/>
        <v>19048.691309999998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9215.01</v>
      </c>
      <c r="D161" s="1">
        <f>'PR-RAS'!E165</f>
        <v>8746.27</v>
      </c>
      <c r="E161" s="1">
        <v>0</v>
      </c>
      <c r="F161" s="1">
        <v>0</v>
      </c>
      <c r="G161" s="2">
        <f t="shared" si="0"/>
        <v>4273.2080000000005</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31167.3</v>
      </c>
      <c r="D162" s="1">
        <f>'PR-RAS'!E166</f>
        <v>27836.37</v>
      </c>
      <c r="E162" s="1">
        <v>0</v>
      </c>
      <c r="F162" s="1">
        <v>0</v>
      </c>
      <c r="G162" s="2">
        <f t="shared" si="0"/>
        <v>13981.246439999999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1196.58</v>
      </c>
      <c r="D163" s="1">
        <f>'PR-RAS'!E167</f>
        <v>1090</v>
      </c>
      <c r="E163" s="1">
        <v>0</v>
      </c>
      <c r="F163" s="1">
        <v>0</v>
      </c>
      <c r="G163" s="2">
        <f t="shared" si="0"/>
        <v>547.00595999999996</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964.96</v>
      </c>
      <c r="D164" s="1">
        <f>'PR-RAS'!E168</f>
        <v>956.98</v>
      </c>
      <c r="E164" s="1">
        <v>0</v>
      </c>
      <c r="F164" s="1">
        <v>0</v>
      </c>
      <c r="G164" s="2">
        <f t="shared" si="0"/>
        <v>469.26396000000005</v>
      </c>
      <c r="H164" s="2">
        <f t="shared" si="1"/>
        <v>5.999999999994543E-2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195363.18</v>
      </c>
      <c r="D165" s="1">
        <f>'PR-RAS'!E169</f>
        <v>198912.87</v>
      </c>
      <c r="E165" s="1">
        <v>0</v>
      </c>
      <c r="F165" s="1">
        <v>0</v>
      </c>
      <c r="G165" s="2">
        <f t="shared" si="0"/>
        <v>97282.982879999996</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12241.89</v>
      </c>
      <c r="D166" s="1">
        <f>'PR-RAS'!E170</f>
        <v>9389.59</v>
      </c>
      <c r="E166" s="1">
        <v>0</v>
      </c>
      <c r="F166" s="1">
        <v>0</v>
      </c>
      <c r="G166" s="2">
        <f t="shared" si="0"/>
        <v>5118.4765500000003</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112396.65</v>
      </c>
      <c r="D167" s="1">
        <f>'PR-RAS'!E171</f>
        <v>118043.6</v>
      </c>
      <c r="E167" s="1">
        <v>0</v>
      </c>
      <c r="F167" s="1">
        <v>0</v>
      </c>
      <c r="G167" s="2">
        <f t="shared" si="0"/>
        <v>57848.319100000001</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61039.64</v>
      </c>
      <c r="D168" s="1">
        <f>'PR-RAS'!E172</f>
        <v>49942.64</v>
      </c>
      <c r="E168" s="1">
        <v>0</v>
      </c>
      <c r="F168" s="1">
        <v>0</v>
      </c>
      <c r="G168" s="2">
        <f t="shared" si="0"/>
        <v>26874.461639999998</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4201.34</v>
      </c>
      <c r="D169" s="1">
        <f>'PR-RAS'!E173</f>
        <v>7403.62</v>
      </c>
      <c r="E169" s="1">
        <v>0</v>
      </c>
      <c r="F169" s="1">
        <v>0</v>
      </c>
      <c r="G169" s="2">
        <f t="shared" si="0"/>
        <v>3193.4414400000005</v>
      </c>
      <c r="H169" s="2">
        <f t="shared" si="1"/>
        <v>0.72000000000025466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3544.26</v>
      </c>
      <c r="D170" s="1">
        <f>'PR-RAS'!E174</f>
        <v>11393.96</v>
      </c>
      <c r="E170" s="1">
        <v>0</v>
      </c>
      <c r="F170" s="1">
        <v>0</v>
      </c>
      <c r="G170" s="2">
        <f t="shared" si="0"/>
        <v>4450.1384200000002</v>
      </c>
      <c r="H170" s="2">
        <f t="shared" si="1"/>
        <v>0.30000000000109139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1939.4</v>
      </c>
      <c r="D172" s="1">
        <f>'PR-RAS'!E176</f>
        <v>2739.46</v>
      </c>
      <c r="E172" s="1">
        <v>0</v>
      </c>
      <c r="F172" s="1">
        <v>0</v>
      </c>
      <c r="G172" s="2">
        <f t="shared" si="0"/>
        <v>1268.5327200000002</v>
      </c>
      <c r="H172" s="2">
        <f t="shared" si="1"/>
        <v>0.86000000000012733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57334.83</v>
      </c>
      <c r="D173" s="1">
        <f>'PR-RAS'!E177</f>
        <v>84116.159999999989</v>
      </c>
      <c r="E173" s="1">
        <v>0</v>
      </c>
      <c r="F173" s="1">
        <v>0</v>
      </c>
      <c r="G173" s="2">
        <f t="shared" si="0"/>
        <v>38797.549799999993</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8430.4699999999993</v>
      </c>
      <c r="D174" s="1">
        <f>'PR-RAS'!E178</f>
        <v>16394.419999999998</v>
      </c>
      <c r="E174" s="1">
        <v>0</v>
      </c>
      <c r="F174" s="1">
        <v>0</v>
      </c>
      <c r="G174" s="2">
        <f t="shared" si="0"/>
        <v>7130.9406299999991</v>
      </c>
      <c r="H174" s="2">
        <f t="shared" si="1"/>
        <v>0.88999999999759893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8673.2900000000009</v>
      </c>
      <c r="D175" s="1">
        <f>'PR-RAS'!E179</f>
        <v>24295.16</v>
      </c>
      <c r="E175" s="1">
        <v>0</v>
      </c>
      <c r="F175" s="1">
        <v>0</v>
      </c>
      <c r="G175" s="2">
        <f t="shared" si="0"/>
        <v>9963.8681399999987</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834.89</v>
      </c>
      <c r="D176" s="1">
        <f>'PR-RAS'!E180</f>
        <v>504.88</v>
      </c>
      <c r="E176" s="1">
        <v>0</v>
      </c>
      <c r="F176" s="1">
        <v>0</v>
      </c>
      <c r="G176" s="2">
        <f t="shared" si="0"/>
        <v>322.81374999999997</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12200.1</v>
      </c>
      <c r="D177" s="1">
        <f>'PR-RAS'!E181</f>
        <v>12497.68</v>
      </c>
      <c r="E177" s="1">
        <v>0</v>
      </c>
      <c r="F177" s="1">
        <v>0</v>
      </c>
      <c r="G177" s="2">
        <f t="shared" si="0"/>
        <v>6546.400959999999</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6638.55</v>
      </c>
      <c r="D179" s="1">
        <f>'PR-RAS'!E183</f>
        <v>4295.87</v>
      </c>
      <c r="E179" s="1">
        <v>0</v>
      </c>
      <c r="F179" s="1">
        <v>0</v>
      </c>
      <c r="G179" s="2">
        <f t="shared" si="0"/>
        <v>2710.9916200000002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9976.24</v>
      </c>
      <c r="D180" s="1">
        <f>'PR-RAS'!E184</f>
        <v>13630.55</v>
      </c>
      <c r="E180" s="1">
        <v>0</v>
      </c>
      <c r="F180" s="1">
        <v>0</v>
      </c>
      <c r="G180" s="2">
        <f t="shared" si="0"/>
        <v>6665.4838599999994</v>
      </c>
      <c r="H180" s="2">
        <f t="shared" si="1"/>
        <v>0.69000000000050932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4216.6899999999996</v>
      </c>
      <c r="D181" s="1">
        <f>'PR-RAS'!E185</f>
        <v>3440.2</v>
      </c>
      <c r="E181" s="1">
        <v>0</v>
      </c>
      <c r="F181" s="1">
        <v>0</v>
      </c>
      <c r="G181" s="2">
        <f t="shared" si="0"/>
        <v>1997.4762000000001</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6364.6</v>
      </c>
      <c r="D182" s="1">
        <f>'PR-RAS'!E186</f>
        <v>9057.4</v>
      </c>
      <c r="E182" s="1">
        <v>0</v>
      </c>
      <c r="F182" s="1">
        <v>0</v>
      </c>
      <c r="G182" s="2">
        <f t="shared" si="0"/>
        <v>4430.7714000000005</v>
      </c>
      <c r="H182" s="2">
        <f t="shared" si="1"/>
        <v>0.7999999999992724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10528.880000000001</v>
      </c>
      <c r="D184" s="1">
        <f>'PR-RAS'!E188</f>
        <v>7752.9</v>
      </c>
      <c r="E184" s="1">
        <v>0</v>
      </c>
      <c r="F184" s="1">
        <v>0</v>
      </c>
      <c r="G184" s="2">
        <f t="shared" si="0"/>
        <v>4764.3464400000003</v>
      </c>
      <c r="H184" s="2">
        <f t="shared" si="1"/>
        <v>0.21999999999934516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5795.1</v>
      </c>
      <c r="D185" s="1">
        <f>'PR-RAS'!E189</f>
        <v>3424.08</v>
      </c>
      <c r="E185" s="1">
        <v>0</v>
      </c>
      <c r="F185" s="1">
        <v>0</v>
      </c>
      <c r="G185" s="2">
        <f t="shared" si="0"/>
        <v>2326.3598400000001</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298.08999999999997</v>
      </c>
      <c r="D188" s="1">
        <f>'PR-RAS'!E192</f>
        <v>163.09</v>
      </c>
      <c r="E188" s="1">
        <v>0</v>
      </c>
      <c r="F188" s="1">
        <v>0</v>
      </c>
      <c r="G188" s="2">
        <f t="shared" si="0"/>
        <v>116.73849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132.72999999999999</v>
      </c>
      <c r="E189" s="1">
        <v>0</v>
      </c>
      <c r="F189" s="1">
        <v>0</v>
      </c>
      <c r="G189" s="2">
        <f t="shared" si="0"/>
        <v>359.89215999999999</v>
      </c>
      <c r="H189" s="2">
        <f t="shared" si="1"/>
        <v>0.41000000000011028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911.83</v>
      </c>
      <c r="D190" s="1">
        <f>'PR-RAS'!E194</f>
        <v>1922.58</v>
      </c>
      <c r="E190" s="1">
        <v>0</v>
      </c>
      <c r="F190" s="1">
        <v>0</v>
      </c>
      <c r="G190" s="2">
        <f t="shared" si="0"/>
        <v>899.07110999999998</v>
      </c>
      <c r="H190" s="2">
        <f t="shared" si="1"/>
        <v>0.59000000000003183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1875</v>
      </c>
      <c r="D191" s="1">
        <f>'PR-RAS'!E195</f>
        <v>2110.42</v>
      </c>
      <c r="E191" s="1">
        <v>0</v>
      </c>
      <c r="F191" s="1">
        <v>0</v>
      </c>
      <c r="G191" s="2">
        <f t="shared" si="0"/>
        <v>1158.2096000000001</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2370.91</v>
      </c>
      <c r="D192" s="1">
        <f>'PR-RAS'!E196</f>
        <v>3314.85</v>
      </c>
      <c r="E192" s="1">
        <v>0</v>
      </c>
      <c r="F192" s="1">
        <v>0</v>
      </c>
      <c r="G192" s="2">
        <f t="shared" si="0"/>
        <v>1719.1165100000001</v>
      </c>
      <c r="H192" s="2">
        <f t="shared" si="1"/>
        <v>0.24000000000023647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2370.91</v>
      </c>
      <c r="D206" s="1">
        <f>'PR-RAS'!E210</f>
        <v>3314.85</v>
      </c>
      <c r="E206" s="1">
        <v>0</v>
      </c>
      <c r="F206" s="1">
        <v>0</v>
      </c>
      <c r="G206" s="2">
        <f t="shared" si="0"/>
        <v>1845.1250500000001</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1680.83</v>
      </c>
      <c r="D207" s="1">
        <f>'PR-RAS'!E211</f>
        <v>2252.54</v>
      </c>
      <c r="E207" s="1">
        <v>0</v>
      </c>
      <c r="F207" s="1">
        <v>0</v>
      </c>
      <c r="G207" s="2">
        <f t="shared" si="0"/>
        <v>1274.29746</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690.08</v>
      </c>
      <c r="D209" s="1">
        <f>'PR-RAS'!E213</f>
        <v>1062.31</v>
      </c>
      <c r="E209" s="1">
        <v>0</v>
      </c>
      <c r="F209" s="1">
        <v>0</v>
      </c>
      <c r="G209" s="2">
        <f t="shared" si="0"/>
        <v>585.45759999999996</v>
      </c>
      <c r="H209" s="2">
        <f t="shared" si="1"/>
        <v>0.38999999999998636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73043.25</v>
      </c>
      <c r="D248" s="1">
        <f>'PR-RAS'!E252</f>
        <v>59992.1</v>
      </c>
      <c r="E248" s="1">
        <v>0</v>
      </c>
      <c r="F248" s="1">
        <v>0</v>
      </c>
      <c r="G248" s="2">
        <f t="shared" si="0"/>
        <v>47677.780150000006</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73043.25</v>
      </c>
      <c r="D255" s="1">
        <f>'PR-RAS'!E259</f>
        <v>59992.1</v>
      </c>
      <c r="E255" s="1">
        <v>0</v>
      </c>
      <c r="F255" s="1">
        <v>0</v>
      </c>
      <c r="G255" s="2">
        <f t="shared" si="0"/>
        <v>49028.972300000001</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73043.25</v>
      </c>
      <c r="D257" s="1">
        <f>'PR-RAS'!E261</f>
        <v>59992.1</v>
      </c>
      <c r="E257" s="1">
        <v>0</v>
      </c>
      <c r="F257" s="1">
        <v>0</v>
      </c>
      <c r="G257" s="2">
        <f t="shared" si="0"/>
        <v>49415.027200000004</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1251.3599999999999</v>
      </c>
      <c r="D259" s="1">
        <f>'PR-RAS'!E263</f>
        <v>700</v>
      </c>
      <c r="E259" s="1">
        <v>0</v>
      </c>
      <c r="F259" s="1">
        <v>0</v>
      </c>
      <c r="G259" s="2">
        <f t="shared" si="0"/>
        <v>684.05087999999989</v>
      </c>
      <c r="H259" s="2">
        <f t="shared" si="1"/>
        <v>0.35999999999989996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1251.3599999999999</v>
      </c>
      <c r="D260" s="1">
        <f>'PR-RAS'!E264</f>
        <v>700</v>
      </c>
      <c r="E260" s="1">
        <v>0</v>
      </c>
      <c r="F260" s="1">
        <v>0</v>
      </c>
      <c r="G260" s="2">
        <f t="shared" si="0"/>
        <v>686.70223999999996</v>
      </c>
      <c r="H260" s="2">
        <f t="shared" si="1"/>
        <v>0.35999999999989996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700</v>
      </c>
      <c r="E261" s="1">
        <v>0</v>
      </c>
      <c r="F261" s="1">
        <v>0</v>
      </c>
      <c r="G261" s="2">
        <f t="shared" si="0"/>
        <v>364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1251.3599999999999</v>
      </c>
      <c r="D262" s="1">
        <f>'PR-RAS'!E266</f>
        <v>0</v>
      </c>
      <c r="E262" s="1">
        <v>0</v>
      </c>
      <c r="F262" s="1">
        <v>0</v>
      </c>
      <c r="G262" s="2">
        <f t="shared" si="0"/>
        <v>326.60496000000001</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1889567.04</v>
      </c>
      <c r="D285" s="1">
        <f>'PR-RAS'!E289</f>
        <v>2386864.75</v>
      </c>
      <c r="E285" s="1">
        <v>0</v>
      </c>
      <c r="F285" s="1">
        <v>0</v>
      </c>
      <c r="G285" s="2">
        <f t="shared" si="8"/>
        <v>1892376.2173599999</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29491.449999999721</v>
      </c>
      <c r="D286" s="1">
        <f>'PR-RAS'!E290</f>
        <v>99774.94000000041</v>
      </c>
      <c r="E286" s="1">
        <v>0</v>
      </c>
      <c r="F286" s="1">
        <v>0</v>
      </c>
      <c r="G286" s="2">
        <f t="shared" si="8"/>
        <v>65276.77905000015</v>
      </c>
      <c r="H286" s="2">
        <f t="shared" si="9"/>
        <v>0.50999999931082129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8603.51</v>
      </c>
      <c r="D288" s="1">
        <f>'PR-RAS'!E292</f>
        <v>11442.32</v>
      </c>
      <c r="E288" s="1">
        <v>0</v>
      </c>
      <c r="F288" s="1">
        <v>0</v>
      </c>
      <c r="G288" s="2">
        <f t="shared" si="8"/>
        <v>9037.0990499999989</v>
      </c>
      <c r="H288" s="2">
        <f t="shared" si="9"/>
        <v>0.80999999999949068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6788.45</v>
      </c>
      <c r="D290" s="1">
        <f>'PR-RAS'!E294</f>
        <v>6566.63</v>
      </c>
      <c r="E290" s="1">
        <v>0</v>
      </c>
      <c r="F290" s="1">
        <v>0</v>
      </c>
      <c r="G290" s="2">
        <f t="shared" si="8"/>
        <v>5757.3741899999995</v>
      </c>
      <c r="H290" s="2">
        <f t="shared" si="9"/>
        <v>0.81999999999970896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v>
      </c>
      <c r="D293" s="1">
        <f>'PR-RAS'!E298</f>
        <v>500</v>
      </c>
      <c r="E293" s="1">
        <v>0</v>
      </c>
      <c r="F293" s="1">
        <v>0</v>
      </c>
      <c r="G293" s="2">
        <f t="shared" si="8"/>
        <v>303.68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v>
      </c>
      <c r="D306" s="1">
        <f>'PR-RAS'!E311</f>
        <v>500</v>
      </c>
      <c r="E306" s="1">
        <v>0</v>
      </c>
      <c r="F306" s="1">
        <v>0</v>
      </c>
      <c r="G306" s="2">
        <f t="shared" si="8"/>
        <v>317.2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40</v>
      </c>
      <c r="D312" s="1">
        <f>'PR-RAS'!E317</f>
        <v>500</v>
      </c>
      <c r="E312" s="1">
        <v>0</v>
      </c>
      <c r="F312" s="1">
        <v>0</v>
      </c>
      <c r="G312" s="2">
        <f t="shared" si="8"/>
        <v>323.44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40</v>
      </c>
      <c r="D317" s="1">
        <f>'PR-RAS'!E322</f>
        <v>0</v>
      </c>
      <c r="E317" s="1">
        <v>0</v>
      </c>
      <c r="F317" s="1">
        <v>0</v>
      </c>
      <c r="G317" s="2">
        <f t="shared" si="8"/>
        <v>12.64</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500</v>
      </c>
      <c r="E319" s="1">
        <v>0</v>
      </c>
      <c r="F319" s="1">
        <v>0</v>
      </c>
      <c r="G319" s="2">
        <f t="shared" si="8"/>
        <v>318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32042.18</v>
      </c>
      <c r="D345" s="1">
        <f>'PR-RAS'!E350</f>
        <v>64428.58</v>
      </c>
      <c r="E345" s="1">
        <v>0</v>
      </c>
      <c r="F345" s="1">
        <v>0</v>
      </c>
      <c r="G345" s="2">
        <f t="shared" si="8"/>
        <v>55349.372959999993</v>
      </c>
      <c r="H345" s="2">
        <f t="shared" si="9"/>
        <v>0.59999999999854481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32042.18</v>
      </c>
      <c r="D358" s="1">
        <f>'PR-RAS'!E363</f>
        <v>64428.58</v>
      </c>
      <c r="E358" s="1">
        <v>0</v>
      </c>
      <c r="F358" s="1">
        <v>0</v>
      </c>
      <c r="G358" s="2">
        <f t="shared" si="8"/>
        <v>57441.064379999996</v>
      </c>
      <c r="H358" s="2">
        <f t="shared" si="9"/>
        <v>0.59999999999854481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21738.959999999999</v>
      </c>
      <c r="D364" s="1">
        <f>'PR-RAS'!E369</f>
        <v>33693.980000000003</v>
      </c>
      <c r="E364" s="1">
        <v>0</v>
      </c>
      <c r="F364" s="1">
        <v>0</v>
      </c>
      <c r="G364" s="2">
        <f t="shared" si="8"/>
        <v>32353.071960000005</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12173.23</v>
      </c>
      <c r="D365" s="1">
        <f>'PR-RAS'!E370</f>
        <v>7282.58</v>
      </c>
      <c r="E365" s="1">
        <v>0</v>
      </c>
      <c r="F365" s="1">
        <v>0</v>
      </c>
      <c r="G365" s="2">
        <f t="shared" si="8"/>
        <v>9732.7739599999986</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2005</v>
      </c>
      <c r="D367" s="1">
        <f>'PR-RAS'!E372</f>
        <v>4508</v>
      </c>
      <c r="E367" s="1">
        <v>0</v>
      </c>
      <c r="F367" s="1">
        <v>0</v>
      </c>
      <c r="G367" s="2">
        <f t="shared" si="8"/>
        <v>4033.6859999999997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8331.9599999999991</v>
      </c>
      <c r="E370" s="1">
        <v>0</v>
      </c>
      <c r="F370" s="1">
        <v>0</v>
      </c>
      <c r="G370" s="2">
        <f t="shared" si="8"/>
        <v>6148.9864799999996</v>
      </c>
      <c r="H370" s="2">
        <f t="shared" si="9"/>
        <v>4.0000000000873115E-2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7560.73</v>
      </c>
      <c r="D371" s="1">
        <f>'PR-RAS'!E376</f>
        <v>13571.44</v>
      </c>
      <c r="E371" s="1">
        <v>0</v>
      </c>
      <c r="F371" s="1">
        <v>0</v>
      </c>
      <c r="G371" s="2">
        <f t="shared" si="8"/>
        <v>12840.3357</v>
      </c>
      <c r="H371" s="2">
        <f t="shared" si="9"/>
        <v>0.71000000000094587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10303.219999999999</v>
      </c>
      <c r="D378" s="1">
        <f>'PR-RAS'!E383</f>
        <v>30734.6</v>
      </c>
      <c r="E378" s="1">
        <v>0</v>
      </c>
      <c r="F378" s="1">
        <v>0</v>
      </c>
      <c r="G378" s="2">
        <f t="shared" si="8"/>
        <v>27058.20234</v>
      </c>
      <c r="H378" s="2">
        <f t="shared" si="9"/>
        <v>0.62000000000080036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10303.219999999999</v>
      </c>
      <c r="D379" s="1">
        <f>'PR-RAS'!E384</f>
        <v>30734.6</v>
      </c>
      <c r="E379" s="1">
        <v>0</v>
      </c>
      <c r="F379" s="1">
        <v>0</v>
      </c>
      <c r="G379" s="2">
        <f t="shared" si="8"/>
        <v>27129.974760000001</v>
      </c>
      <c r="H379" s="2">
        <f t="shared" si="9"/>
        <v>0.62000000000080036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32002.18</v>
      </c>
      <c r="D403" s="1">
        <f>'PR-RAS'!E408</f>
        <v>63928.58</v>
      </c>
      <c r="E403" s="1">
        <v>0</v>
      </c>
      <c r="F403" s="1">
        <v>0</v>
      </c>
      <c r="G403" s="2">
        <f t="shared" si="8"/>
        <v>64263.454680000003</v>
      </c>
      <c r="H403" s="2">
        <f t="shared" si="9"/>
        <v>0.59999999999854481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5349.54</v>
      </c>
      <c r="E405" s="1">
        <v>0</v>
      </c>
      <c r="F405" s="1">
        <v>0</v>
      </c>
      <c r="G405" s="2">
        <f t="shared" si="8"/>
        <v>4322.42832</v>
      </c>
      <c r="H405" s="2">
        <f t="shared" si="9"/>
        <v>0.46000000000003638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1919098.4899999998</v>
      </c>
      <c r="D407" s="1">
        <f>'PR-RAS'!E412</f>
        <v>2487139.6900000004</v>
      </c>
      <c r="E407" s="1">
        <v>0</v>
      </c>
      <c r="F407" s="1">
        <v>0</v>
      </c>
      <c r="G407" s="2">
        <f t="shared" si="8"/>
        <v>2798711.4152200008</v>
      </c>
      <c r="H407" s="2">
        <f t="shared" si="9"/>
        <v>0.7999999993480742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1921609.22</v>
      </c>
      <c r="D408" s="1">
        <f>'PR-RAS'!E413</f>
        <v>2451293.33</v>
      </c>
      <c r="E408" s="1">
        <v>0</v>
      </c>
      <c r="F408" s="1">
        <v>0</v>
      </c>
      <c r="G408" s="2">
        <f t="shared" si="8"/>
        <v>2777447.7231599996</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35846.360000000335</v>
      </c>
      <c r="E409" s="1">
        <v>0</v>
      </c>
      <c r="F409" s="1">
        <v>0</v>
      </c>
      <c r="G409" s="2">
        <f t="shared" si="8"/>
        <v>29250.629760000273</v>
      </c>
      <c r="H409" s="2">
        <f t="shared" si="9"/>
        <v>0.36000000033527613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2510.7300000002142</v>
      </c>
      <c r="D410" s="1">
        <f>'PR-RAS'!E415</f>
        <v>0</v>
      </c>
      <c r="E410" s="1">
        <v>0</v>
      </c>
      <c r="F410" s="1">
        <v>0</v>
      </c>
      <c r="G410" s="2">
        <f t="shared" si="8"/>
        <v>1026.8885700000876</v>
      </c>
      <c r="H410" s="2">
        <f t="shared" si="9"/>
        <v>0.26999999978579581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8603.51</v>
      </c>
      <c r="D411" s="1">
        <f>'PR-RAS'!E416</f>
        <v>6092.78</v>
      </c>
      <c r="E411" s="1">
        <v>0</v>
      </c>
      <c r="F411" s="1">
        <v>0</v>
      </c>
      <c r="G411" s="2">
        <f t="shared" si="8"/>
        <v>8523.5186999999987</v>
      </c>
      <c r="H411" s="2">
        <f t="shared" si="9"/>
        <v>0.71000000000003638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6788.45</v>
      </c>
      <c r="D413" s="1">
        <f>'PR-RAS'!E418</f>
        <v>6566.63</v>
      </c>
      <c r="E413" s="1">
        <v>0</v>
      </c>
      <c r="F413" s="1">
        <v>0</v>
      </c>
      <c r="G413" s="2">
        <f t="shared" si="8"/>
        <v>8207.7445199999984</v>
      </c>
      <c r="H413" s="2">
        <f t="shared" si="9"/>
        <v>0.81999999999970896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1919098.4899999998</v>
      </c>
      <c r="D633" s="1">
        <f>'PR-RAS'!E639</f>
        <v>2487139.6900000004</v>
      </c>
      <c r="E633" s="1">
        <v>0</v>
      </c>
      <c r="F633" s="1">
        <v>0</v>
      </c>
      <c r="G633" s="2">
        <f t="shared" si="10"/>
        <v>4356614.8138400009</v>
      </c>
      <c r="H633" s="2">
        <f t="shared" si="11"/>
        <v>0.7999999993480742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1921609.22</v>
      </c>
      <c r="D634" s="1">
        <f>'PR-RAS'!E640</f>
        <v>2451293.33</v>
      </c>
      <c r="E634" s="1">
        <v>0</v>
      </c>
      <c r="F634" s="1">
        <v>0</v>
      </c>
      <c r="G634" s="2">
        <f t="shared" si="10"/>
        <v>4319715.9920399999</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35846.360000000335</v>
      </c>
      <c r="E635" s="1">
        <v>0</v>
      </c>
      <c r="F635" s="1">
        <v>0</v>
      </c>
      <c r="G635" s="2">
        <f t="shared" si="10"/>
        <v>45453.184480000426</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2510.7300000002142</v>
      </c>
      <c r="D636" s="1">
        <f>'PR-RAS'!E642</f>
        <v>0</v>
      </c>
      <c r="E636" s="1">
        <v>0</v>
      </c>
      <c r="F636" s="1">
        <v>0</v>
      </c>
      <c r="G636" s="2">
        <f t="shared" si="10"/>
        <v>1594.313550000136</v>
      </c>
      <c r="H636" s="2">
        <f t="shared" si="11"/>
        <v>0.26999999978579581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8603.51</v>
      </c>
      <c r="D637" s="1">
        <f>'PR-RAS'!E643</f>
        <v>6092.78</v>
      </c>
      <c r="E637" s="1">
        <v>0</v>
      </c>
      <c r="F637" s="1">
        <v>0</v>
      </c>
      <c r="G637" s="2">
        <f t="shared" si="10"/>
        <v>13221.84852</v>
      </c>
      <c r="H637" s="2">
        <f t="shared" si="11"/>
        <v>0.71000000000003638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6092.779999999786</v>
      </c>
      <c r="D639" s="1">
        <f>'PR-RAS'!E645</f>
        <v>41939.140000000334</v>
      </c>
      <c r="E639" s="1">
        <v>0</v>
      </c>
      <c r="F639" s="1">
        <v>0</v>
      </c>
      <c r="G639" s="2">
        <f t="shared" si="10"/>
        <v>57401.536280000284</v>
      </c>
      <c r="H639" s="2">
        <f t="shared" si="11"/>
        <v>0.36000000054809789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139580.57</v>
      </c>
      <c r="D641" s="1">
        <f>'PR-RAS'!E647</f>
        <v>176391.58</v>
      </c>
      <c r="E641" s="1">
        <v>0</v>
      </c>
      <c r="F641" s="1">
        <v>0</v>
      </c>
      <c r="G641" s="2">
        <f t="shared" si="10"/>
        <v>315112.78720000002</v>
      </c>
      <c r="H641" s="2">
        <f t="shared" si="11"/>
        <v>0.85000000000582077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23986.01</v>
      </c>
      <c r="D642" s="1">
        <f>'PR-RAS'!E649</f>
        <v>55058.49</v>
      </c>
      <c r="E642" s="1">
        <v>0</v>
      </c>
      <c r="F642" s="1">
        <v>0</v>
      </c>
      <c r="G642" s="2">
        <f t="shared" si="10"/>
        <v>85960.016589999999</v>
      </c>
      <c r="H642" s="2">
        <f t="shared" si="11"/>
        <v>0.49999999999636202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651097.80000000005</v>
      </c>
      <c r="D643" s="1">
        <f>'PR-RAS'!E650</f>
        <v>857730.74</v>
      </c>
      <c r="E643" s="1">
        <v>0</v>
      </c>
      <c r="F643" s="1">
        <v>0</v>
      </c>
      <c r="G643" s="2">
        <f t="shared" si="10"/>
        <v>1519331.0577600002</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620025.31999999995</v>
      </c>
      <c r="D644" s="1">
        <f>'PR-RAS'!E651</f>
        <v>864255.55</v>
      </c>
      <c r="E644" s="1">
        <v>0</v>
      </c>
      <c r="F644" s="1">
        <v>0</v>
      </c>
      <c r="G644" s="2">
        <f t="shared" si="10"/>
        <v>1510108.9180600001</v>
      </c>
      <c r="H644" s="2">
        <f t="shared" si="11"/>
        <v>0.76999999990221113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55058.490000000107</v>
      </c>
      <c r="D645" s="1">
        <f>'PR-RAS'!E652</f>
        <v>48533.679999999935</v>
      </c>
      <c r="E645" s="1">
        <v>0</v>
      </c>
      <c r="F645" s="1">
        <v>0</v>
      </c>
      <c r="G645" s="2">
        <f t="shared" si="10"/>
        <v>97969.047399999981</v>
      </c>
      <c r="H645" s="2">
        <f t="shared" si="11"/>
        <v>0.81000000017229468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88</v>
      </c>
      <c r="E647" s="1">
        <v>0</v>
      </c>
      <c r="F647" s="1">
        <v>0</v>
      </c>
      <c r="G647" s="2">
        <f t="shared" si="10"/>
        <v>166.02199999999999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74</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16830.72</v>
      </c>
      <c r="D662" s="1">
        <f>'PR-RAS'!E669</f>
        <v>0</v>
      </c>
      <c r="E662" s="1">
        <v>0</v>
      </c>
      <c r="F662" s="1">
        <v>0</v>
      </c>
      <c r="G662" s="2">
        <f t="shared" si="10"/>
        <v>11125.105920000002</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103991.67999999999</v>
      </c>
      <c r="D668" s="1">
        <f>'PR-RAS'!E675</f>
        <v>105380.65</v>
      </c>
      <c r="E668" s="1">
        <v>0</v>
      </c>
      <c r="F668" s="1">
        <v>0</v>
      </c>
      <c r="G668" s="2">
        <f t="shared" si="10"/>
        <v>209940.23766000001</v>
      </c>
      <c r="H668" s="2">
        <f t="shared" si="11"/>
        <v>0.67000000001280569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1300234.01</v>
      </c>
      <c r="D669" s="1">
        <f>'PR-RAS'!E676</f>
        <v>1645227.38</v>
      </c>
      <c r="E669" s="1">
        <v>0</v>
      </c>
      <c r="F669" s="1">
        <v>0</v>
      </c>
      <c r="G669" s="2">
        <f t="shared" si="10"/>
        <v>3066580.0983599997</v>
      </c>
      <c r="H669" s="2">
        <f t="shared" si="11"/>
        <v>0.38999999989755452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8971.76</v>
      </c>
      <c r="D671" s="1">
        <f>'PR-RAS'!E678</f>
        <v>34969.18</v>
      </c>
      <c r="E671" s="1">
        <v>0</v>
      </c>
      <c r="F671" s="1">
        <v>0</v>
      </c>
      <c r="G671" s="2">
        <f t="shared" si="10"/>
        <v>52869.780400000003</v>
      </c>
      <c r="H671" s="2">
        <f t="shared" si="11"/>
        <v>0.42000000000007276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45255.39</v>
      </c>
      <c r="D703" s="1">
        <f>'PR-RAS'!E710</f>
        <v>52857.52</v>
      </c>
      <c r="E703" s="1">
        <v>0</v>
      </c>
      <c r="F703" s="1">
        <v>0</v>
      </c>
      <c r="G703" s="2">
        <f t="shared" si="10"/>
        <v>105981.24185999999</v>
      </c>
      <c r="H703" s="2">
        <f t="shared" si="11"/>
        <v>0.87000000000261934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2199.7600000000002</v>
      </c>
      <c r="D709" s="1">
        <f>'PR-RAS'!E716</f>
        <v>0</v>
      </c>
      <c r="E709" s="1">
        <v>0</v>
      </c>
      <c r="F709" s="1">
        <v>0</v>
      </c>
      <c r="G709" s="2">
        <f t="shared" si="10"/>
        <v>1557.4300800000001</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2937.78</v>
      </c>
      <c r="D710" s="1">
        <f>'PR-RAS'!E717</f>
        <v>2654.42</v>
      </c>
      <c r="E710" s="1">
        <v>0</v>
      </c>
      <c r="F710" s="1">
        <v>0</v>
      </c>
      <c r="G710" s="2">
        <f t="shared" si="10"/>
        <v>5846.85358</v>
      </c>
      <c r="H710" s="2">
        <f t="shared" si="11"/>
        <v>0.63999999999987267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31167.3</v>
      </c>
      <c r="D711" s="1">
        <f>'PR-RAS'!E718</f>
        <v>27836.37</v>
      </c>
      <c r="E711" s="1">
        <v>0</v>
      </c>
      <c r="F711" s="1">
        <v>0</v>
      </c>
      <c r="G711" s="2">
        <f t="shared" si="10"/>
        <v>61656.42839999999</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5892.99</v>
      </c>
      <c r="D713" s="1">
        <f>'PR-RAS'!E720</f>
        <v>3715.74</v>
      </c>
      <c r="E713" s="1">
        <v>0</v>
      </c>
      <c r="F713" s="1">
        <v>0</v>
      </c>
      <c r="G713" s="2">
        <f t="shared" si="10"/>
        <v>9487.0226399999992</v>
      </c>
      <c r="H713" s="2">
        <f t="shared" si="11"/>
        <v>0.27000000000043656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598.04</v>
      </c>
      <c r="D714" s="1">
        <f>'PR-RAS'!E721</f>
        <v>1063.57</v>
      </c>
      <c r="E714" s="1">
        <v>0</v>
      </c>
      <c r="F714" s="1">
        <v>0</v>
      </c>
      <c r="G714" s="2">
        <f t="shared" si="10"/>
        <v>1943.0533399999997</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4541.74</v>
      </c>
      <c r="D715" s="1">
        <f>'PR-RAS'!E722</f>
        <v>689.61</v>
      </c>
      <c r="E715" s="1">
        <v>0</v>
      </c>
      <c r="F715" s="1">
        <v>0</v>
      </c>
      <c r="G715" s="2">
        <f t="shared" si="10"/>
        <v>4227.5654399999994</v>
      </c>
      <c r="H715" s="2">
        <f t="shared" si="11"/>
        <v>0.65000000000020464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4332.0200000000004</v>
      </c>
      <c r="D716" s="1">
        <f>'PR-RAS'!E723</f>
        <v>11549.89</v>
      </c>
      <c r="E716" s="1">
        <v>0</v>
      </c>
      <c r="F716" s="1">
        <v>0</v>
      </c>
      <c r="G716" s="2">
        <f t="shared" si="10"/>
        <v>19613.736999999997</v>
      </c>
      <c r="H716" s="2">
        <f t="shared" si="11"/>
        <v>0.13000000000101863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3621.06</v>
      </c>
      <c r="D718" s="1">
        <f>'PR-RAS'!E725</f>
        <v>3424.08</v>
      </c>
      <c r="E718" s="1">
        <v>0</v>
      </c>
      <c r="F718" s="1">
        <v>0</v>
      </c>
      <c r="G718" s="2">
        <f t="shared" si="10"/>
        <v>7506.4307399999989</v>
      </c>
      <c r="H718" s="2">
        <f t="shared" si="11"/>
        <v>0.13999999999987267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9577.9</v>
      </c>
      <c r="D817" s="1">
        <f>'PR-RAS'!E824</f>
        <v>14198.47</v>
      </c>
      <c r="E817" s="1">
        <v>0</v>
      </c>
      <c r="F817" s="1">
        <v>0</v>
      </c>
      <c r="G817" s="2">
        <f t="shared" si="18"/>
        <v>30987.469439999993</v>
      </c>
      <c r="H817" s="2">
        <f t="shared" si="19"/>
        <v>0.56999999999970896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63465.35</v>
      </c>
      <c r="D821" s="1">
        <f>'PR-RAS'!E828</f>
        <v>45793.63</v>
      </c>
      <c r="E821" s="1">
        <v>0</v>
      </c>
      <c r="F821" s="1">
        <v>0</v>
      </c>
      <c r="G821" s="2">
        <f t="shared" si="18"/>
        <v>127143.14019999998</v>
      </c>
      <c r="H821" s="2">
        <f t="shared" si="19"/>
        <v>0.72000000000116415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1845539.6499999997</v>
      </c>
      <c r="D984" s="6">
        <f>BILANCA!E6</f>
        <v>1876143.96</v>
      </c>
      <c r="E984" s="6">
        <v>0</v>
      </c>
      <c r="F984" s="6">
        <v>0</v>
      </c>
      <c r="G984" s="7">
        <f t="shared" ref="G984:G1241" si="22">B984/1000*C984+B984/500*D984</f>
        <v>5597.8275699999995</v>
      </c>
      <c r="H984" s="7">
        <f t="shared" si="19"/>
        <v>0.3900000003632158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1610796.6599999997</v>
      </c>
      <c r="D985" s="1">
        <f>BILANCA!E7</f>
        <v>1639327.8599999999</v>
      </c>
      <c r="E985" s="1">
        <v>0</v>
      </c>
      <c r="F985" s="1">
        <v>0</v>
      </c>
      <c r="G985" s="2">
        <f t="shared" si="22"/>
        <v>9778.9047599999994</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1610796.6599999997</v>
      </c>
      <c r="D990" s="1">
        <f>BILANCA!E12</f>
        <v>1639327.8599999999</v>
      </c>
      <c r="E990" s="1">
        <v>0</v>
      </c>
      <c r="F990" s="1">
        <v>0</v>
      </c>
      <c r="G990" s="2">
        <f t="shared" si="22"/>
        <v>34226.166659999995</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1457952.7399999998</v>
      </c>
      <c r="D991" s="1">
        <f>BILANCA!E13</f>
        <v>1420579.2499999998</v>
      </c>
      <c r="E991" s="1">
        <v>0</v>
      </c>
      <c r="F991" s="1">
        <v>0</v>
      </c>
      <c r="G991" s="2">
        <f t="shared" si="22"/>
        <v>34392.889919999994</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2989879.11</v>
      </c>
      <c r="D993" s="1">
        <f>BILANCA!E15</f>
        <v>2989879.11</v>
      </c>
      <c r="E993" s="1">
        <v>0</v>
      </c>
      <c r="F993" s="1">
        <v>0</v>
      </c>
      <c r="G993" s="2">
        <f t="shared" si="22"/>
        <v>89696.373299999992</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1531926.37</v>
      </c>
      <c r="D996" s="1">
        <f>BILANCA!E18</f>
        <v>1569299.86</v>
      </c>
      <c r="E996" s="1">
        <v>0</v>
      </c>
      <c r="F996" s="1">
        <v>0</v>
      </c>
      <c r="G996" s="2">
        <f t="shared" si="22"/>
        <v>60716.839169999999</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60497.859999999986</v>
      </c>
      <c r="D997" s="1">
        <f>BILANCA!E19</f>
        <v>95667.949999999953</v>
      </c>
      <c r="E997" s="1">
        <v>0</v>
      </c>
      <c r="F997" s="1">
        <v>0</v>
      </c>
      <c r="G997" s="2">
        <f t="shared" si="22"/>
        <v>3525.6726399999984</v>
      </c>
      <c r="H997" s="2">
        <f t="shared" si="19"/>
        <v>0.19000000006053597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269033.48</v>
      </c>
      <c r="D998" s="1">
        <f>BILANCA!E20</f>
        <v>305943.11</v>
      </c>
      <c r="E998" s="1">
        <v>0</v>
      </c>
      <c r="F998" s="1">
        <v>0</v>
      </c>
      <c r="G998" s="2">
        <f t="shared" si="22"/>
        <v>13213.795499999998</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1097.48</v>
      </c>
      <c r="D999" s="1">
        <f>BILANCA!E21</f>
        <v>1097.48</v>
      </c>
      <c r="E999" s="1">
        <v>0</v>
      </c>
      <c r="F999" s="1">
        <v>0</v>
      </c>
      <c r="G999" s="2">
        <f t="shared" si="22"/>
        <v>52.679040000000001</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10671.15</v>
      </c>
      <c r="D1000" s="1">
        <f>BILANCA!E22</f>
        <v>12560.53</v>
      </c>
      <c r="E1000" s="1">
        <v>0</v>
      </c>
      <c r="F1000" s="1">
        <v>0</v>
      </c>
      <c r="G1000" s="2">
        <f t="shared" si="22"/>
        <v>608.46757000000002</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8640.64</v>
      </c>
      <c r="D1002" s="1">
        <f>BILANCA!E24</f>
        <v>7746.93</v>
      </c>
      <c r="E1002" s="1">
        <v>0</v>
      </c>
      <c r="F1002" s="1">
        <v>0</v>
      </c>
      <c r="G1002" s="2">
        <f t="shared" si="22"/>
        <v>458.55549999999994</v>
      </c>
      <c r="H1002" s="2">
        <f t="shared" si="19"/>
        <v>0.43000000000029104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902.4</v>
      </c>
      <c r="D1003" s="1">
        <f>BILANCA!E25</f>
        <v>9234.36</v>
      </c>
      <c r="E1003" s="1">
        <v>0</v>
      </c>
      <c r="F1003" s="1">
        <v>0</v>
      </c>
      <c r="G1003" s="2">
        <f t="shared" si="22"/>
        <v>387.42240000000004</v>
      </c>
      <c r="H1003" s="2">
        <f t="shared" si="19"/>
        <v>0.76000000000055934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56246.74</v>
      </c>
      <c r="D1004" s="1">
        <f>BILANCA!E26</f>
        <v>60630.74</v>
      </c>
      <c r="E1004" s="1">
        <v>0</v>
      </c>
      <c r="F1004" s="1">
        <v>0</v>
      </c>
      <c r="G1004" s="2">
        <f t="shared" si="22"/>
        <v>3727.6726200000003</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286094.03000000003</v>
      </c>
      <c r="D1006" s="1">
        <f>BILANCA!E28</f>
        <v>301545.2</v>
      </c>
      <c r="E1006" s="1">
        <v>0</v>
      </c>
      <c r="F1006" s="1">
        <v>0</v>
      </c>
      <c r="G1006" s="2">
        <f t="shared" si="22"/>
        <v>20451.241890000001</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92046.19</v>
      </c>
      <c r="D1013" s="1">
        <f>BILANCA!E35</f>
        <v>122780.79</v>
      </c>
      <c r="E1013" s="1">
        <v>0</v>
      </c>
      <c r="F1013" s="1">
        <v>0</v>
      </c>
      <c r="G1013" s="2">
        <f t="shared" si="22"/>
        <v>10128.233099999999</v>
      </c>
      <c r="H1013" s="2">
        <f t="shared" si="19"/>
        <v>0.40000000000873115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92046.19</v>
      </c>
      <c r="D1014" s="1">
        <f>BILANCA!E36</f>
        <v>122780.79</v>
      </c>
      <c r="E1014" s="1">
        <v>0</v>
      </c>
      <c r="F1014" s="1">
        <v>0</v>
      </c>
      <c r="G1014" s="2">
        <f t="shared" si="22"/>
        <v>10465.84087</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299.87</v>
      </c>
      <c r="D1023" s="1">
        <f>BILANCA!E45</f>
        <v>299.87</v>
      </c>
      <c r="E1023" s="1">
        <v>0</v>
      </c>
      <c r="F1023" s="1">
        <v>0</v>
      </c>
      <c r="G1023" s="2">
        <f t="shared" si="22"/>
        <v>35.984400000000001</v>
      </c>
      <c r="H1023" s="2">
        <f t="shared" si="19"/>
        <v>0.25999999999999091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299.87</v>
      </c>
      <c r="D1025" s="1">
        <f>BILANCA!E47</f>
        <v>299.87</v>
      </c>
      <c r="E1025" s="1">
        <v>0</v>
      </c>
      <c r="F1025" s="1">
        <v>0</v>
      </c>
      <c r="G1025" s="2">
        <f t="shared" si="22"/>
        <v>37.783619999999999</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66094.41</v>
      </c>
      <c r="D1032" s="1">
        <f>BILANCA!E54</f>
        <v>73628.289999999994</v>
      </c>
      <c r="E1032" s="1">
        <v>0</v>
      </c>
      <c r="F1032" s="1">
        <v>0</v>
      </c>
      <c r="G1032" s="2">
        <f t="shared" si="22"/>
        <v>10454.19851</v>
      </c>
      <c r="H1032" s="2">
        <f t="shared" si="19"/>
        <v>0.69999999999708962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66094.41</v>
      </c>
      <c r="D1033" s="1">
        <f>BILANCA!E55</f>
        <v>73628.289999999994</v>
      </c>
      <c r="E1033" s="1">
        <v>0</v>
      </c>
      <c r="F1033" s="1">
        <v>0</v>
      </c>
      <c r="G1033" s="2">
        <f t="shared" si="22"/>
        <v>10667.549500000001</v>
      </c>
      <c r="H1033" s="2">
        <f t="shared" si="19"/>
        <v>0.69999999999708962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234742.99</v>
      </c>
      <c r="D1046" s="1">
        <f>BILANCA!E68</f>
        <v>236816.09999999998</v>
      </c>
      <c r="E1046" s="1">
        <v>0</v>
      </c>
      <c r="F1046" s="1">
        <v>0</v>
      </c>
      <c r="G1046" s="2">
        <f t="shared" si="22"/>
        <v>44627.636969999992</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55058.49</v>
      </c>
      <c r="D1047" s="1">
        <f>BILANCA!E69</f>
        <v>48533.68</v>
      </c>
      <c r="E1047" s="1">
        <v>0</v>
      </c>
      <c r="F1047" s="1">
        <v>0</v>
      </c>
      <c r="G1047" s="2">
        <f t="shared" si="22"/>
        <v>9736.0544000000009</v>
      </c>
      <c r="H1047" s="2">
        <f t="shared" si="19"/>
        <v>0.80999999999767169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55058.49</v>
      </c>
      <c r="D1048" s="1">
        <f>BILANCA!E70</f>
        <v>48533.68</v>
      </c>
      <c r="E1048" s="1">
        <v>0</v>
      </c>
      <c r="F1048" s="1">
        <v>0</v>
      </c>
      <c r="G1048" s="2">
        <f t="shared" si="22"/>
        <v>9888.1802500000013</v>
      </c>
      <c r="H1048" s="2">
        <f t="shared" si="19"/>
        <v>0.80999999999767169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55058.49</v>
      </c>
      <c r="D1050" s="1">
        <f>BILANCA!E72</f>
        <v>48533.68</v>
      </c>
      <c r="E1050" s="1">
        <v>0</v>
      </c>
      <c r="F1050" s="1">
        <v>0</v>
      </c>
      <c r="G1050" s="2">
        <f t="shared" si="22"/>
        <v>10192.43195</v>
      </c>
      <c r="H1050" s="2">
        <f t="shared" si="19"/>
        <v>0.80999999999767169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33315.49</v>
      </c>
      <c r="D1056" s="1">
        <f>BILANCA!E78</f>
        <v>5324.22</v>
      </c>
      <c r="E1056" s="1">
        <v>0</v>
      </c>
      <c r="F1056" s="1">
        <v>0</v>
      </c>
      <c r="G1056" s="2">
        <f t="shared" si="22"/>
        <v>3209.3668899999998</v>
      </c>
      <c r="H1056" s="2">
        <f t="shared" si="19"/>
        <v>0.70999999999821739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8.18</v>
      </c>
      <c r="E1061" s="1">
        <v>0</v>
      </c>
      <c r="F1061" s="1">
        <v>0</v>
      </c>
      <c r="G1061" s="2">
        <f t="shared" si="22"/>
        <v>1.2760799999999999</v>
      </c>
      <c r="H1061" s="2">
        <f t="shared" si="19"/>
        <v>0.17999999999999972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33315.49</v>
      </c>
      <c r="D1064" s="1">
        <f>BILANCA!E86</f>
        <v>5316.04</v>
      </c>
      <c r="E1064" s="1">
        <v>0</v>
      </c>
      <c r="F1064" s="1">
        <v>0</v>
      </c>
      <c r="G1064" s="2">
        <f t="shared" si="22"/>
        <v>3559.75317</v>
      </c>
      <c r="H1064" s="2">
        <f t="shared" si="19"/>
        <v>0.52999999999792635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6788.44</v>
      </c>
      <c r="D1124" s="1">
        <f>BILANCA!E146</f>
        <v>6566.62</v>
      </c>
      <c r="E1124" s="1">
        <v>0</v>
      </c>
      <c r="F1124" s="1">
        <v>0</v>
      </c>
      <c r="G1124" s="2">
        <f t="shared" si="22"/>
        <v>2808.9568799999997</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6788.44</v>
      </c>
      <c r="D1137" s="1">
        <f>BILANCA!E159</f>
        <v>6566.62</v>
      </c>
      <c r="E1137" s="1">
        <v>0</v>
      </c>
      <c r="F1137" s="1">
        <v>0</v>
      </c>
      <c r="G1137" s="2">
        <f t="shared" si="22"/>
        <v>3067.9387200000001</v>
      </c>
      <c r="H1137" s="2">
        <f t="shared" si="23"/>
        <v>0.81999999999970896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139580.57</v>
      </c>
      <c r="D1148" s="1">
        <f>BILANCA!E170</f>
        <v>176391.58</v>
      </c>
      <c r="E1148" s="1">
        <v>0</v>
      </c>
      <c r="F1148" s="1">
        <v>0</v>
      </c>
      <c r="G1148" s="2">
        <f t="shared" si="22"/>
        <v>81240.015449999992</v>
      </c>
      <c r="H1148" s="2">
        <f t="shared" si="23"/>
        <v>0.85000000000582077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139580.57</v>
      </c>
      <c r="D1151" s="1">
        <f>BILANCA!E173</f>
        <v>176391.58</v>
      </c>
      <c r="E1151" s="1">
        <v>0</v>
      </c>
      <c r="F1151" s="1">
        <v>0</v>
      </c>
      <c r="G1151" s="2">
        <f t="shared" si="22"/>
        <v>82717.106639999998</v>
      </c>
      <c r="H1151" s="2">
        <f t="shared" si="23"/>
        <v>0.85000000000582077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1845539.65</v>
      </c>
      <c r="D1152" s="1">
        <f>BILANCA!E175</f>
        <v>1876143.9599999997</v>
      </c>
      <c r="E1152" s="1">
        <v>0</v>
      </c>
      <c r="F1152" s="1">
        <v>0</v>
      </c>
      <c r="G1152" s="2">
        <f t="shared" si="22"/>
        <v>946032.85933000001</v>
      </c>
      <c r="H1152" s="2">
        <f t="shared" si="23"/>
        <v>0.3900000003632158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221861.76000000001</v>
      </c>
      <c r="D1153" s="1">
        <f>BILANCA!E176</f>
        <v>188310.33</v>
      </c>
      <c r="E1153" s="1">
        <v>0</v>
      </c>
      <c r="F1153" s="1">
        <v>0</v>
      </c>
      <c r="G1153" s="2">
        <f t="shared" si="22"/>
        <v>101742.0114</v>
      </c>
      <c r="H1153" s="2">
        <f t="shared" si="23"/>
        <v>0.56999999997788109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218270.81</v>
      </c>
      <c r="D1154" s="1">
        <f>BILANCA!E177</f>
        <v>188310.33</v>
      </c>
      <c r="E1154" s="1">
        <v>0</v>
      </c>
      <c r="F1154" s="1">
        <v>0</v>
      </c>
      <c r="G1154" s="2">
        <f t="shared" si="22"/>
        <v>101726.44137</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137052.72</v>
      </c>
      <c r="D1155" s="1">
        <f>BILANCA!E178</f>
        <v>173613.83</v>
      </c>
      <c r="E1155" s="1">
        <v>0</v>
      </c>
      <c r="F1155" s="1">
        <v>0</v>
      </c>
      <c r="G1155" s="2">
        <f t="shared" si="22"/>
        <v>83296.225359999997</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16864.22</v>
      </c>
      <c r="D1156" s="1">
        <f>BILANCA!E179</f>
        <v>14319.71</v>
      </c>
      <c r="E1156" s="1">
        <v>0</v>
      </c>
      <c r="F1156" s="1">
        <v>0</v>
      </c>
      <c r="G1156" s="2">
        <f t="shared" si="22"/>
        <v>7872.129719999999</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320.68</v>
      </c>
      <c r="D1157" s="1">
        <f>BILANCA!E180</f>
        <v>376.79</v>
      </c>
      <c r="E1157" s="1">
        <v>0</v>
      </c>
      <c r="F1157" s="1">
        <v>0</v>
      </c>
      <c r="G1157" s="2">
        <f t="shared" si="22"/>
        <v>186.92123999999998</v>
      </c>
      <c r="H1157" s="2">
        <f t="shared" si="23"/>
        <v>0.52999999999997272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320.68</v>
      </c>
      <c r="D1160" s="1">
        <f>BILANCA!E183</f>
        <v>376.79</v>
      </c>
      <c r="E1160" s="1">
        <v>0</v>
      </c>
      <c r="F1160" s="1">
        <v>0</v>
      </c>
      <c r="G1160" s="2">
        <f t="shared" si="22"/>
        <v>190.14401999999998</v>
      </c>
      <c r="H1160" s="2">
        <f t="shared" si="23"/>
        <v>0.52999999999997272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35640.639999999999</v>
      </c>
      <c r="D1163" s="1">
        <f>BILANCA!E186</f>
        <v>0</v>
      </c>
      <c r="E1163" s="1">
        <v>0</v>
      </c>
      <c r="F1163" s="1">
        <v>0</v>
      </c>
      <c r="G1163" s="2">
        <f t="shared" si="22"/>
        <v>6415.3152</v>
      </c>
      <c r="H1163" s="2">
        <f t="shared" si="23"/>
        <v>0.36000000000058208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28392.55</v>
      </c>
      <c r="D1165" s="1">
        <f>BILANCA!E188</f>
        <v>0</v>
      </c>
      <c r="E1165" s="1">
        <v>0</v>
      </c>
      <c r="F1165" s="1">
        <v>0</v>
      </c>
      <c r="G1165" s="2">
        <f t="shared" si="22"/>
        <v>5167.4440999999997</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3590.95</v>
      </c>
      <c r="D1166" s="1">
        <f>BILANCA!E189</f>
        <v>0</v>
      </c>
      <c r="E1166" s="1">
        <v>0</v>
      </c>
      <c r="F1166" s="1">
        <v>0</v>
      </c>
      <c r="G1166" s="2">
        <f t="shared" si="22"/>
        <v>657.14384999999993</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1623677.89</v>
      </c>
      <c r="D1214" s="1">
        <f>BILANCA!E237</f>
        <v>1687833.6299999997</v>
      </c>
      <c r="E1214" s="1">
        <v>0</v>
      </c>
      <c r="F1214" s="1">
        <v>0</v>
      </c>
      <c r="G1214" s="2">
        <f t="shared" si="22"/>
        <v>1154848.7296499999</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1610796.66</v>
      </c>
      <c r="D1215" s="1">
        <f>BILANCA!E238</f>
        <v>1639327.8599999999</v>
      </c>
      <c r="E1215" s="1">
        <v>0</v>
      </c>
      <c r="F1215" s="1">
        <v>0</v>
      </c>
      <c r="G1215" s="2">
        <f t="shared" si="22"/>
        <v>1134352.9521599999</v>
      </c>
      <c r="H1215" s="2">
        <f t="shared" si="23"/>
        <v>0.48000000021420419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1610796.66</v>
      </c>
      <c r="D1216" s="1">
        <f>BILANCA!E239</f>
        <v>1639327.8599999999</v>
      </c>
      <c r="E1216" s="1">
        <v>0</v>
      </c>
      <c r="F1216" s="1">
        <v>0</v>
      </c>
      <c r="G1216" s="2">
        <f t="shared" si="22"/>
        <v>1139242.40454</v>
      </c>
      <c r="H1216" s="2">
        <f t="shared" si="23"/>
        <v>0.48000000021420419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1534420.63</v>
      </c>
      <c r="D1217" s="1">
        <f>BILANCA!E240</f>
        <v>1558940.14</v>
      </c>
      <c r="E1217" s="1">
        <v>0</v>
      </c>
      <c r="F1217" s="1">
        <v>0</v>
      </c>
      <c r="G1217" s="2">
        <f t="shared" si="22"/>
        <v>1088638.41294</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76376.03</v>
      </c>
      <c r="D1218" s="1">
        <f>BILANCA!E241</f>
        <v>80387.72</v>
      </c>
      <c r="E1218" s="1">
        <v>0</v>
      </c>
      <c r="F1218" s="1">
        <v>0</v>
      </c>
      <c r="G1218" s="2">
        <f t="shared" si="22"/>
        <v>55730.595449999993</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6092.78</v>
      </c>
      <c r="D1222" s="1">
        <f>BILANCA!E245</f>
        <v>41939.14</v>
      </c>
      <c r="E1222" s="1">
        <v>0</v>
      </c>
      <c r="F1222" s="1">
        <v>0</v>
      </c>
      <c r="G1222" s="2">
        <f t="shared" si="22"/>
        <v>21503.083339999997</v>
      </c>
      <c r="H1222" s="2">
        <f t="shared" si="23"/>
        <v>0.35999999999967258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11442.32</v>
      </c>
      <c r="D1223" s="1">
        <f>BILANCA!E246</f>
        <v>47248.29</v>
      </c>
      <c r="E1223" s="1">
        <v>0</v>
      </c>
      <c r="F1223" s="1">
        <v>0</v>
      </c>
      <c r="G1223" s="2">
        <f t="shared" si="22"/>
        <v>25425.335999999999</v>
      </c>
      <c r="H1223" s="2">
        <f t="shared" si="23"/>
        <v>0.61000000000058208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11442.32</v>
      </c>
      <c r="D1224" s="1">
        <f>BILANCA!E247</f>
        <v>47248.29</v>
      </c>
      <c r="E1224" s="1">
        <v>0</v>
      </c>
      <c r="F1224" s="1">
        <v>0</v>
      </c>
      <c r="G1224" s="2">
        <f t="shared" si="22"/>
        <v>25531.2749</v>
      </c>
      <c r="H1224" s="2">
        <f t="shared" si="23"/>
        <v>0.61000000000058208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5349.54</v>
      </c>
      <c r="D1227" s="1">
        <f>BILANCA!E250</f>
        <v>5309.15</v>
      </c>
      <c r="E1227" s="1">
        <v>0</v>
      </c>
      <c r="F1227" s="1">
        <v>0</v>
      </c>
      <c r="G1227" s="2">
        <f t="shared" si="22"/>
        <v>3896.1529599999994</v>
      </c>
      <c r="H1227" s="2">
        <f t="shared" si="23"/>
        <v>0.60999999999967258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5349.54</v>
      </c>
      <c r="D1229" s="1">
        <f>BILANCA!E252</f>
        <v>5309.15</v>
      </c>
      <c r="E1229" s="1">
        <v>0</v>
      </c>
      <c r="F1229" s="1">
        <v>0</v>
      </c>
      <c r="G1229" s="2">
        <f t="shared" si="22"/>
        <v>3928.0886399999999</v>
      </c>
      <c r="H1229" s="2">
        <f t="shared" si="23"/>
        <v>0.60999999999967258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6788.45</v>
      </c>
      <c r="D1232" s="1">
        <f>BILANCA!E255</f>
        <v>6566.63</v>
      </c>
      <c r="E1232" s="1">
        <v>0</v>
      </c>
      <c r="F1232" s="1">
        <v>0</v>
      </c>
      <c r="G1232" s="2">
        <f t="shared" si="22"/>
        <v>4960.5057900000002</v>
      </c>
      <c r="H1232" s="2">
        <f t="shared" si="23"/>
        <v>0.81999999999970896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30495.03</v>
      </c>
      <c r="D1236" s="1">
        <f>BILANCA!E259</f>
        <v>28763.57</v>
      </c>
      <c r="E1236" s="1">
        <v>0</v>
      </c>
      <c r="F1236" s="1">
        <v>0</v>
      </c>
      <c r="G1236" s="2">
        <f t="shared" si="22"/>
        <v>22269.60901</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30495.03</v>
      </c>
      <c r="D1237" s="1">
        <f>BILANCA!E260</f>
        <v>28763.57</v>
      </c>
      <c r="E1237" s="1">
        <v>0</v>
      </c>
      <c r="F1237" s="1">
        <v>0</v>
      </c>
      <c r="G1237" s="2">
        <f t="shared" si="22"/>
        <v>22357.63118</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3200</v>
      </c>
      <c r="D1240" s="1">
        <f>BILANCA!E264</f>
        <v>2921.2</v>
      </c>
      <c r="E1240" s="1">
        <v>0</v>
      </c>
      <c r="F1240" s="1">
        <v>0</v>
      </c>
      <c r="G1240" s="2">
        <f t="shared" si="22"/>
        <v>2323.8968</v>
      </c>
      <c r="H1240" s="2">
        <f t="shared" si="23"/>
        <v>0.1999999999998181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3588.44</v>
      </c>
      <c r="D1241" s="1">
        <f>BILANCA!E265</f>
        <v>3645.42</v>
      </c>
      <c r="E1241" s="1">
        <v>0</v>
      </c>
      <c r="F1241" s="1">
        <v>0</v>
      </c>
      <c r="G1241" s="2">
        <f t="shared" si="22"/>
        <v>2806.8542400000001</v>
      </c>
      <c r="H1241" s="2">
        <f t="shared" si="23"/>
        <v>0.86000000000012733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28392.55</v>
      </c>
      <c r="D1244" s="1">
        <f>BILANCA!E268</f>
        <v>11.96</v>
      </c>
      <c r="E1244" s="1">
        <v>0</v>
      </c>
      <c r="F1244" s="1">
        <v>0</v>
      </c>
      <c r="G1244" s="2">
        <f t="shared" si="24"/>
        <v>7416.6986699999998</v>
      </c>
      <c r="H1244" s="2">
        <f t="shared" si="23"/>
        <v>0.49000000000072674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4922.9399999999996</v>
      </c>
      <c r="D1247" s="1">
        <f>BILANCA!E271</f>
        <v>5304.08</v>
      </c>
      <c r="E1247" s="1">
        <v>0</v>
      </c>
      <c r="F1247" s="1">
        <v>0</v>
      </c>
      <c r="G1247" s="2">
        <f t="shared" si="24"/>
        <v>4100.2103999999999</v>
      </c>
      <c r="H1247" s="2">
        <f t="shared" si="23"/>
        <v>0.14000000000032742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218270.81</v>
      </c>
      <c r="D1263" s="1">
        <f>BILANCA!E287</f>
        <v>188310.33</v>
      </c>
      <c r="E1263" s="1">
        <v>0</v>
      </c>
      <c r="F1263" s="1">
        <v>0</v>
      </c>
      <c r="G1263" s="2">
        <f t="shared" si="24"/>
        <v>166569.6116</v>
      </c>
      <c r="H1263" s="2">
        <f t="shared" si="23"/>
        <v>0.51999999998952262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3590.95</v>
      </c>
      <c r="D1266" s="1">
        <f>BILANCA!E290</f>
        <v>0</v>
      </c>
      <c r="E1266" s="1">
        <v>0</v>
      </c>
      <c r="F1266" s="1">
        <v>0</v>
      </c>
      <c r="G1266" s="2">
        <f t="shared" si="24"/>
        <v>1016.2388499999998</v>
      </c>
      <c r="H1266" s="2">
        <f t="shared" si="23"/>
        <v>5.0000000000181899E-2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1921609.22</v>
      </c>
      <c r="D1408" s="1">
        <f>'RAS-funkcijski'!E114</f>
        <v>2451293.33</v>
      </c>
      <c r="E1408" s="1">
        <v>0</v>
      </c>
      <c r="F1408" s="1">
        <v>0</v>
      </c>
      <c r="G1408" s="2">
        <f t="shared" si="24"/>
        <v>750661.54680000001</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1809212.57</v>
      </c>
      <c r="D1409" s="1">
        <f>'RAS-funkcijski'!E115</f>
        <v>2333249.73</v>
      </c>
      <c r="E1409" s="1">
        <v>0</v>
      </c>
      <c r="F1409" s="1">
        <v>0</v>
      </c>
      <c r="G1409" s="2">
        <f t="shared" si="24"/>
        <v>718804.03532999998</v>
      </c>
      <c r="H1409" s="2">
        <f t="shared" si="27"/>
        <v>0.69999999995343387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1809212.57</v>
      </c>
      <c r="D1411" s="1">
        <f>'RAS-funkcijski'!E117</f>
        <v>2333249.73</v>
      </c>
      <c r="E1411" s="1">
        <v>0</v>
      </c>
      <c r="F1411" s="1">
        <v>0</v>
      </c>
      <c r="G1411" s="2">
        <f t="shared" si="24"/>
        <v>731755.45938999997</v>
      </c>
      <c r="H1411" s="2">
        <f t="shared" si="27"/>
        <v>0.69999999995343387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112396.65</v>
      </c>
      <c r="D1420" s="1">
        <f>'RAS-funkcijski'!E126</f>
        <v>118043.6</v>
      </c>
      <c r="E1420" s="1">
        <v>0</v>
      </c>
      <c r="F1420" s="1">
        <v>0</v>
      </c>
      <c r="G1420" s="2">
        <f t="shared" si="24"/>
        <v>42515.029699999999</v>
      </c>
      <c r="H1420" s="2">
        <f t="shared" si="27"/>
        <v>0.75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1921609.22</v>
      </c>
      <c r="D1435" s="13">
        <f>'RAS-funkcijski'!E141</f>
        <v>2451293.33</v>
      </c>
      <c r="E1435" s="13">
        <v>0</v>
      </c>
      <c r="F1435" s="13">
        <v>0</v>
      </c>
      <c r="G1435" s="14">
        <f t="shared" si="24"/>
        <v>934914.83556000004</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28763.57</v>
      </c>
      <c r="D1436" s="6">
        <f>'P-VRIO'!E5</f>
        <v>0</v>
      </c>
      <c r="E1436" s="6">
        <v>0</v>
      </c>
      <c r="F1436" s="6">
        <v>0</v>
      </c>
      <c r="G1436" s="7">
        <f t="shared" si="24"/>
        <v>28.763570000000001</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28763.57</v>
      </c>
      <c r="D1453" s="1">
        <f>'P-VRIO'!E22</f>
        <v>0</v>
      </c>
      <c r="E1453" s="1">
        <v>0</v>
      </c>
      <c r="F1453" s="1">
        <v>0</v>
      </c>
      <c r="G1453" s="2">
        <f t="shared" si="24"/>
        <v>517.74425999999994</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28763.57</v>
      </c>
      <c r="D1454" s="1">
        <f>'P-VRIO'!E23</f>
        <v>0</v>
      </c>
      <c r="E1454" s="1">
        <v>0</v>
      </c>
      <c r="F1454" s="1">
        <v>0</v>
      </c>
      <c r="G1454" s="2">
        <f t="shared" si="24"/>
        <v>546.50783000000001</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28763.57</v>
      </c>
      <c r="D1456" s="1">
        <f>'P-VRIO'!E25</f>
        <v>0</v>
      </c>
      <c r="E1456" s="1">
        <v>0</v>
      </c>
      <c r="F1456" s="1">
        <v>0</v>
      </c>
      <c r="G1456" s="2">
        <f t="shared" si="24"/>
        <v>604.03497000000004</v>
      </c>
      <c r="H1456" s="2">
        <f t="shared" si="27"/>
        <v>0.43000000000029104</v>
      </c>
      <c r="I1456" s="10">
        <f t="shared" si="30"/>
        <v>259.73503710017582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221861.76000000001</v>
      </c>
      <c r="D1480" s="6"/>
      <c r="E1480" s="6">
        <v>0</v>
      </c>
      <c r="F1480" s="6">
        <v>0</v>
      </c>
      <c r="G1480" s="7">
        <f t="shared" ref="G1480:G1580" si="34">B1480/1000*C1480</f>
        <v>221.86176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2453548.1799999997</v>
      </c>
      <c r="D1481" s="1">
        <v>0</v>
      </c>
      <c r="E1481" s="1">
        <v>0</v>
      </c>
      <c r="F1481" s="1">
        <v>0</v>
      </c>
      <c r="G1481" s="2">
        <f t="shared" si="34"/>
        <v>4907.0963599999995</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2389602.9299999997</v>
      </c>
      <c r="D1483" s="1">
        <v>0</v>
      </c>
      <c r="E1483" s="1">
        <v>0</v>
      </c>
      <c r="F1483" s="1">
        <v>0</v>
      </c>
      <c r="G1483" s="2">
        <f t="shared" si="34"/>
        <v>9558.4117199999982</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2018006.27</v>
      </c>
      <c r="D1484" s="1">
        <v>0</v>
      </c>
      <c r="E1484" s="1">
        <v>0</v>
      </c>
      <c r="F1484" s="1">
        <v>0</v>
      </c>
      <c r="G1484" s="2">
        <f t="shared" si="34"/>
        <v>10090.031350000001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311405.78999999998</v>
      </c>
      <c r="D1485" s="1">
        <v>0</v>
      </c>
      <c r="E1485" s="1">
        <v>0</v>
      </c>
      <c r="F1485" s="1">
        <v>0</v>
      </c>
      <c r="G1485" s="2">
        <f t="shared" si="34"/>
        <v>1868.4347399999999</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2267.7600000000002</v>
      </c>
      <c r="D1486" s="1">
        <v>0</v>
      </c>
      <c r="E1486" s="1">
        <v>0</v>
      </c>
      <c r="F1486" s="1">
        <v>0</v>
      </c>
      <c r="G1486" s="2">
        <f t="shared" si="34"/>
        <v>15.874320000000003</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45558.26</v>
      </c>
      <c r="D1489" s="1">
        <v>0</v>
      </c>
      <c r="E1489" s="1">
        <v>0</v>
      </c>
      <c r="F1489" s="1">
        <v>0</v>
      </c>
      <c r="G1489" s="2">
        <f t="shared" si="34"/>
        <v>455.58260000000001</v>
      </c>
      <c r="H1489" s="2">
        <f t="shared" si="35"/>
        <v>0.26000000000203727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12364.85</v>
      </c>
      <c r="D1491" s="1">
        <v>0</v>
      </c>
      <c r="E1491" s="1">
        <v>0</v>
      </c>
      <c r="F1491" s="1">
        <v>0</v>
      </c>
      <c r="G1491" s="2">
        <f t="shared" si="34"/>
        <v>148.37820000000002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63945.25</v>
      </c>
      <c r="D1492" s="1">
        <v>0</v>
      </c>
      <c r="E1492" s="1">
        <v>0</v>
      </c>
      <c r="F1492" s="1">
        <v>0</v>
      </c>
      <c r="G1492" s="2">
        <f t="shared" si="34"/>
        <v>831.28824999999995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2487099.61</v>
      </c>
      <c r="D1499" s="1">
        <v>0</v>
      </c>
      <c r="E1499" s="1">
        <v>0</v>
      </c>
      <c r="F1499" s="1">
        <v>0</v>
      </c>
      <c r="G1499" s="2">
        <f t="shared" si="34"/>
        <v>49741.992200000001</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2419563.4099999997</v>
      </c>
      <c r="D1501" s="1">
        <v>0</v>
      </c>
      <c r="E1501" s="1">
        <v>0</v>
      </c>
      <c r="F1501" s="1">
        <v>0</v>
      </c>
      <c r="G1501" s="2">
        <f t="shared" si="34"/>
        <v>53230.395019999989</v>
      </c>
      <c r="H1501" s="2">
        <f t="shared" si="35"/>
        <v>0.40999999968335032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1981445.16</v>
      </c>
      <c r="D1502" s="1">
        <v>0</v>
      </c>
      <c r="E1502" s="1">
        <v>0</v>
      </c>
      <c r="F1502" s="1">
        <v>0</v>
      </c>
      <c r="G1502" s="2">
        <f t="shared" si="34"/>
        <v>45573.238679999995</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313950.3</v>
      </c>
      <c r="D1503" s="1">
        <v>0</v>
      </c>
      <c r="E1503" s="1">
        <v>0</v>
      </c>
      <c r="F1503" s="1">
        <v>0</v>
      </c>
      <c r="G1503" s="2">
        <f t="shared" si="34"/>
        <v>7534.8072000000002</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2211.65</v>
      </c>
      <c r="D1504" s="1">
        <v>0</v>
      </c>
      <c r="E1504" s="1">
        <v>0</v>
      </c>
      <c r="F1504" s="1">
        <v>0</v>
      </c>
      <c r="G1504" s="2">
        <f t="shared" si="34"/>
        <v>55.291250000000005</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81198.899999999994</v>
      </c>
      <c r="D1507" s="1">
        <v>0</v>
      </c>
      <c r="E1507" s="1">
        <v>0</v>
      </c>
      <c r="F1507" s="1">
        <v>0</v>
      </c>
      <c r="G1507" s="2">
        <f t="shared" si="34"/>
        <v>2273.5691999999999</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40757.4</v>
      </c>
      <c r="D1509" s="1">
        <v>0</v>
      </c>
      <c r="E1509" s="1">
        <v>0</v>
      </c>
      <c r="F1509" s="1">
        <v>0</v>
      </c>
      <c r="G1509" s="2">
        <f t="shared" si="34"/>
        <v>1222.722</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67536.2</v>
      </c>
      <c r="D1510" s="1">
        <v>0</v>
      </c>
      <c r="E1510" s="1">
        <v>0</v>
      </c>
      <c r="F1510" s="1">
        <v>0</v>
      </c>
      <c r="G1510" s="2">
        <f t="shared" si="34"/>
        <v>2093.6221999999998</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188310.32999999961</v>
      </c>
      <c r="D1517" s="1">
        <v>0</v>
      </c>
      <c r="E1517" s="1">
        <v>0</v>
      </c>
      <c r="F1517" s="1">
        <v>0</v>
      </c>
      <c r="G1517" s="2">
        <f t="shared" si="34"/>
        <v>7155.7925399999849</v>
      </c>
      <c r="H1517" s="2">
        <f t="shared" si="35"/>
        <v>0.32999999960884452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188310.33</v>
      </c>
      <c r="D1576" s="1">
        <v>0</v>
      </c>
      <c r="E1576" s="1">
        <v>0</v>
      </c>
      <c r="F1576" s="1">
        <v>0</v>
      </c>
      <c r="G1576" s="2">
        <f t="shared" si="34"/>
        <v>18266.102009999999</v>
      </c>
      <c r="H1576" s="2">
        <f t="shared" si="35"/>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188310.33</v>
      </c>
      <c r="D1578" s="1">
        <v>0</v>
      </c>
      <c r="E1578" s="1">
        <v>0</v>
      </c>
      <c r="F1578" s="1">
        <v>0</v>
      </c>
      <c r="G1578" s="2">
        <f t="shared" si="34"/>
        <v>18642.722669999999</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14904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1919058.4899999998</v>
      </c>
      <c r="I16" s="170">
        <f>'PR-RAS'!E6</f>
        <v>2486639.6900000004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1889567.04</v>
      </c>
      <c r="I17" s="170">
        <f>'PR-RAS'!E151</f>
        <v>2386864.75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6092.779999999786</v>
      </c>
      <c r="I18" s="170">
        <f>'PR-RAS'!E645</f>
        <v>41939.140000000334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1610796.6599999997</v>
      </c>
      <c r="I20" s="173">
        <f>BILANCA!E7</f>
        <v>1639327.8599999999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234742.99</v>
      </c>
      <c r="I21" s="175">
        <f>BILANCA!E68</f>
        <v>236816.09999999998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221861.76000000001</v>
      </c>
      <c r="I22" s="175">
        <f>BILANCA!E176</f>
        <v>188310.33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1623677.89</v>
      </c>
      <c r="I23" s="177">
        <f>BILANCA!E237</f>
        <v>1687833.6299999997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1921609.22</v>
      </c>
      <c r="I27" s="175">
        <f>'RAS-funkcijski'!E114</f>
        <v>2451293.33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1921609.22</v>
      </c>
      <c r="I28" s="179">
        <f>'RAS-funkcijski'!E141</f>
        <v>2451293.33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28763.57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28763.57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221861.76000000001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188310.32999999961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188310.33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30" zoomScaleNormal="13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1919058.4899999998</v>
      </c>
      <c r="E6" s="51">
        <f>E7+E44+E50+E82+E106+E124+E133+E139</f>
        <v>2486639.6900000004</v>
      </c>
      <c r="F6" s="52">
        <f t="shared" ref="F6:F131" si="0">IF(D6&lt;&gt;0,IF(E6/D6&gt;=100,"&gt;&gt;100",E6/D6*100),"-")</f>
        <v>129.57602402207141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1492694.42</v>
      </c>
      <c r="E50" s="51">
        <f>E51+E54+E59+E62+E65+E68+E71+E74+E77</f>
        <v>1846038.29</v>
      </c>
      <c r="F50" s="52">
        <f t="shared" si="0"/>
        <v>123.67154758976054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16830.72</v>
      </c>
      <c r="E62" s="51">
        <f t="shared" si="13"/>
        <v>0</v>
      </c>
      <c r="F62" s="52">
        <f t="shared" si="0"/>
        <v>0</v>
      </c>
    </row>
    <row r="63" spans="1:6" ht="12.75" customHeight="1" x14ac:dyDescent="0.2">
      <c r="A63" s="53">
        <v>6341</v>
      </c>
      <c r="B63" s="85" t="s">
        <v>171</v>
      </c>
      <c r="C63" s="50" t="s">
        <v>172</v>
      </c>
      <c r="D63" s="242">
        <v>16830.72</v>
      </c>
      <c r="E63" s="242"/>
      <c r="F63" s="52">
        <f t="shared" si="0"/>
        <v>0</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1413197.45</v>
      </c>
      <c r="E68" s="51">
        <f t="shared" si="15"/>
        <v>1785577.21</v>
      </c>
      <c r="F68" s="52">
        <f t="shared" si="0"/>
        <v>126.35015793440611</v>
      </c>
    </row>
    <row r="69" spans="1:6" ht="12.75" customHeight="1" x14ac:dyDescent="0.2">
      <c r="A69" s="53" t="s">
        <v>183</v>
      </c>
      <c r="B69" s="85" t="s">
        <v>184</v>
      </c>
      <c r="C69" s="50" t="s">
        <v>183</v>
      </c>
      <c r="D69" s="242">
        <v>1404225.69</v>
      </c>
      <c r="E69" s="242">
        <v>1750608.03</v>
      </c>
      <c r="F69" s="52">
        <f t="shared" si="0"/>
        <v>124.6671416472946</v>
      </c>
    </row>
    <row r="70" spans="1:6" ht="24" x14ac:dyDescent="0.2">
      <c r="A70" s="53" t="s">
        <v>185</v>
      </c>
      <c r="B70" s="85" t="s">
        <v>186</v>
      </c>
      <c r="C70" s="50" t="s">
        <v>185</v>
      </c>
      <c r="D70" s="242">
        <v>8971.76</v>
      </c>
      <c r="E70" s="242">
        <v>34969.18</v>
      </c>
      <c r="F70" s="52">
        <f t="shared" si="0"/>
        <v>389.76945437684469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62666.25</v>
      </c>
      <c r="E77" s="51">
        <f t="shared" si="18"/>
        <v>60461.08</v>
      </c>
      <c r="F77" s="52">
        <f t="shared" si="0"/>
        <v>96.481088305108415</v>
      </c>
    </row>
    <row r="78" spans="1:6" ht="12.75" customHeight="1" x14ac:dyDescent="0.2">
      <c r="A78" s="53">
        <v>6391</v>
      </c>
      <c r="B78" s="85" t="s">
        <v>201</v>
      </c>
      <c r="C78" s="50" t="s">
        <v>202</v>
      </c>
      <c r="D78" s="242">
        <v>196</v>
      </c>
      <c r="E78" s="242">
        <v>192</v>
      </c>
      <c r="F78" s="52">
        <f t="shared" si="0"/>
        <v>97.959183673469383</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62470.25</v>
      </c>
      <c r="E80" s="242">
        <v>60269.08</v>
      </c>
      <c r="F80" s="52">
        <f t="shared" si="0"/>
        <v>96.476450790576322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0.06</v>
      </c>
      <c r="F82" s="52">
        <f t="shared" si="0"/>
        <v>600</v>
      </c>
    </row>
    <row r="83" spans="1:6" ht="12.75" customHeight="1" x14ac:dyDescent="0.2">
      <c r="A83" s="53">
        <v>641</v>
      </c>
      <c r="B83" s="85" t="s">
        <v>211</v>
      </c>
      <c r="C83" s="50" t="s">
        <v>212</v>
      </c>
      <c r="D83" s="51">
        <f t="shared" ref="D83:E83" si="20">SUM(D84:D90)</f>
        <v>0.01</v>
      </c>
      <c r="E83" s="51">
        <f t="shared" si="20"/>
        <v>0.06</v>
      </c>
      <c r="F83" s="52">
        <f t="shared" si="0"/>
        <v>600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0.06</v>
      </c>
      <c r="F85" s="52">
        <f t="shared" si="0"/>
        <v>600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45255.39</v>
      </c>
      <c r="E106" s="51">
        <f t="shared" si="23"/>
        <v>52857.52</v>
      </c>
      <c r="F106" s="52">
        <f t="shared" si="0"/>
        <v>116.79828634776983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45255.39</v>
      </c>
      <c r="E112" s="51">
        <f t="shared" si="25"/>
        <v>52857.52</v>
      </c>
      <c r="F112" s="52">
        <f t="shared" si="0"/>
        <v>116.79828634776983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45255.39</v>
      </c>
      <c r="E117" s="242">
        <v>52857.52</v>
      </c>
      <c r="F117" s="52">
        <f t="shared" si="0"/>
        <v>116.79828634776983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18086.940000000002</v>
      </c>
      <c r="E124" s="51">
        <f t="shared" si="27"/>
        <v>19136.46</v>
      </c>
      <c r="F124" s="52">
        <f t="shared" si="0"/>
        <v>105.80263991587297</v>
      </c>
    </row>
    <row r="125" spans="1:6" ht="12.75" customHeight="1" x14ac:dyDescent="0.2">
      <c r="A125" s="53">
        <v>661</v>
      </c>
      <c r="B125" s="86" t="s">
        <v>295</v>
      </c>
      <c r="C125" s="50" t="s">
        <v>296</v>
      </c>
      <c r="D125" s="51">
        <f t="shared" ref="D125:E125" si="28">SUM(D126:D127)</f>
        <v>12270.35</v>
      </c>
      <c r="E125" s="51">
        <f t="shared" si="28"/>
        <v>11271.6</v>
      </c>
      <c r="F125" s="52">
        <f t="shared" si="0"/>
        <v>91.860460378065824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12270.35</v>
      </c>
      <c r="E127" s="242">
        <v>11271.6</v>
      </c>
      <c r="F127" s="52">
        <f t="shared" si="0"/>
        <v>91.860460378065824</v>
      </c>
    </row>
    <row r="128" spans="1:6" ht="24" x14ac:dyDescent="0.2">
      <c r="A128" s="53">
        <v>663</v>
      </c>
      <c r="B128" s="231" t="s">
        <v>301</v>
      </c>
      <c r="C128" s="50" t="s">
        <v>302</v>
      </c>
      <c r="D128" s="51">
        <f t="shared" ref="D128:E128" si="29">SUM(D129:D132)</f>
        <v>5816.59</v>
      </c>
      <c r="E128" s="51">
        <f t="shared" si="29"/>
        <v>7864.86</v>
      </c>
      <c r="F128" s="52">
        <f t="shared" si="0"/>
        <v>135.21427503055915</v>
      </c>
    </row>
    <row r="129" spans="1:6" ht="12.75" customHeight="1" x14ac:dyDescent="0.2">
      <c r="A129" s="53">
        <v>6631</v>
      </c>
      <c r="B129" s="86" t="s">
        <v>303</v>
      </c>
      <c r="C129" s="50" t="s">
        <v>304</v>
      </c>
      <c r="D129" s="242">
        <v>5174.71</v>
      </c>
      <c r="E129" s="242">
        <v>7090.24</v>
      </c>
      <c r="F129" s="52">
        <f t="shared" si="0"/>
        <v>137.01714685460632</v>
      </c>
    </row>
    <row r="130" spans="1:6" ht="12.75" customHeight="1" x14ac:dyDescent="0.2">
      <c r="A130" s="53">
        <v>6632</v>
      </c>
      <c r="B130" s="232" t="s">
        <v>305</v>
      </c>
      <c r="C130" s="50" t="s">
        <v>306</v>
      </c>
      <c r="D130" s="242">
        <v>641.88</v>
      </c>
      <c r="E130" s="242">
        <v>774.62</v>
      </c>
      <c r="F130" s="52">
        <f t="shared" si="0"/>
        <v>120.67987785878979</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362624.61</v>
      </c>
      <c r="E133" s="51">
        <f t="shared" si="30"/>
        <v>568603.12</v>
      </c>
      <c r="F133" s="52">
        <f t="shared" ref="F133:F223" si="31">IF(D133&lt;&gt;0,IF(E133/D133&gt;=100,"&gt;&gt;100",E133/D133*100),"-")</f>
        <v>156.80213210019033</v>
      </c>
    </row>
    <row r="134" spans="1:6" ht="24" x14ac:dyDescent="0.2">
      <c r="A134" s="53">
        <v>671</v>
      </c>
      <c r="B134" s="232" t="s">
        <v>313</v>
      </c>
      <c r="C134" s="50" t="s">
        <v>314</v>
      </c>
      <c r="D134" s="51">
        <f t="shared" ref="D134:E134" si="32">SUM(D135:D137)</f>
        <v>362624.61</v>
      </c>
      <c r="E134" s="51">
        <f t="shared" si="32"/>
        <v>568603.12</v>
      </c>
      <c r="F134" s="52">
        <f t="shared" si="31"/>
        <v>156.80213210019033</v>
      </c>
    </row>
    <row r="135" spans="1:6" ht="12.75" customHeight="1" x14ac:dyDescent="0.2">
      <c r="A135" s="53">
        <v>6711</v>
      </c>
      <c r="B135" s="85" t="s">
        <v>315</v>
      </c>
      <c r="C135" s="50" t="s">
        <v>316</v>
      </c>
      <c r="D135" s="242">
        <v>344943.73</v>
      </c>
      <c r="E135" s="242">
        <v>545727.49</v>
      </c>
      <c r="F135" s="52">
        <f t="shared" si="31"/>
        <v>158.20768506214043</v>
      </c>
    </row>
    <row r="136" spans="1:6" ht="24" x14ac:dyDescent="0.2">
      <c r="A136" s="53">
        <v>6712</v>
      </c>
      <c r="B136" s="232" t="s">
        <v>317</v>
      </c>
      <c r="C136" s="50" t="s">
        <v>318</v>
      </c>
      <c r="D136" s="242">
        <v>17680.88</v>
      </c>
      <c r="E136" s="242">
        <v>22875.63</v>
      </c>
      <c r="F136" s="52">
        <f t="shared" si="31"/>
        <v>129.38060775255531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397.12</v>
      </c>
      <c r="E139" s="51">
        <f t="shared" si="33"/>
        <v>4.24</v>
      </c>
      <c r="F139" s="52">
        <f t="shared" si="31"/>
        <v>1.0676873489121677</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397.12</v>
      </c>
      <c r="E150" s="242">
        <v>4.24</v>
      </c>
      <c r="F150" s="52">
        <f t="shared" si="31"/>
        <v>1.0676873489121677</v>
      </c>
    </row>
    <row r="151" spans="1:6" ht="12.75" customHeight="1" x14ac:dyDescent="0.2">
      <c r="A151" s="53">
        <v>3</v>
      </c>
      <c r="B151" s="85" t="s">
        <v>347</v>
      </c>
      <c r="C151" s="50" t="s">
        <v>55</v>
      </c>
      <c r="D151" s="51">
        <f t="shared" ref="D151:E151" si="35">D152+D163+D196+D215+D224+D252+D263</f>
        <v>1889567.04</v>
      </c>
      <c r="E151" s="51">
        <f t="shared" si="35"/>
        <v>2386864.75</v>
      </c>
      <c r="F151" s="52">
        <f t="shared" si="31"/>
        <v>126.31807707653495</v>
      </c>
    </row>
    <row r="152" spans="1:6" ht="12.75" customHeight="1" x14ac:dyDescent="0.2">
      <c r="A152" s="53">
        <v>31</v>
      </c>
      <c r="B152" s="85" t="s">
        <v>348</v>
      </c>
      <c r="C152" s="50" t="s">
        <v>34</v>
      </c>
      <c r="D152" s="51">
        <f t="shared" ref="D152:E152" si="36">D153+D158+D159</f>
        <v>1507130.78</v>
      </c>
      <c r="E152" s="51">
        <f t="shared" si="36"/>
        <v>1993446.2499999998</v>
      </c>
      <c r="F152" s="52">
        <f t="shared" si="31"/>
        <v>132.26763572568001</v>
      </c>
    </row>
    <row r="153" spans="1:6" ht="12.75" customHeight="1" x14ac:dyDescent="0.2">
      <c r="A153" s="53">
        <v>311</v>
      </c>
      <c r="B153" s="85" t="s">
        <v>349</v>
      </c>
      <c r="C153" s="50" t="s">
        <v>350</v>
      </c>
      <c r="D153" s="51">
        <f t="shared" ref="D153:E153" si="37">SUM(D154:D157)</f>
        <v>1255735.6599999999</v>
      </c>
      <c r="E153" s="51">
        <f t="shared" si="37"/>
        <v>1650597.9</v>
      </c>
      <c r="F153" s="52">
        <f t="shared" si="31"/>
        <v>131.44469433957144</v>
      </c>
    </row>
    <row r="154" spans="1:6" ht="12.75" customHeight="1" x14ac:dyDescent="0.2">
      <c r="A154" s="53">
        <v>3111</v>
      </c>
      <c r="B154" s="85" t="s">
        <v>351</v>
      </c>
      <c r="C154" s="50" t="s">
        <v>352</v>
      </c>
      <c r="D154" s="242">
        <v>1225633.1299999999</v>
      </c>
      <c r="E154" s="242">
        <v>1611888.44</v>
      </c>
      <c r="F154" s="52">
        <f t="shared" si="31"/>
        <v>131.51475760124077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22344.19</v>
      </c>
      <c r="E156" s="242">
        <v>29320.21</v>
      </c>
      <c r="F156" s="52">
        <f t="shared" si="31"/>
        <v>131.2207334434589</v>
      </c>
    </row>
    <row r="157" spans="1:6" ht="12.75" customHeight="1" x14ac:dyDescent="0.2">
      <c r="A157" s="53">
        <v>3114</v>
      </c>
      <c r="B157" s="85" t="s">
        <v>357</v>
      </c>
      <c r="C157" s="50" t="s">
        <v>358</v>
      </c>
      <c r="D157" s="242">
        <v>7758.34</v>
      </c>
      <c r="E157" s="242">
        <v>9389.25</v>
      </c>
      <c r="F157" s="52">
        <f t="shared" si="31"/>
        <v>121.02137828452994</v>
      </c>
    </row>
    <row r="158" spans="1:6" ht="12.75" customHeight="1" x14ac:dyDescent="0.2">
      <c r="A158" s="53">
        <v>312</v>
      </c>
      <c r="B158" s="85" t="s">
        <v>359</v>
      </c>
      <c r="C158" s="50" t="s">
        <v>360</v>
      </c>
      <c r="D158" s="242">
        <v>44006.05</v>
      </c>
      <c r="E158" s="242">
        <v>71557.13</v>
      </c>
      <c r="F158" s="52">
        <f t="shared" si="31"/>
        <v>162.6074823802636</v>
      </c>
    </row>
    <row r="159" spans="1:6" ht="12.75" customHeight="1" x14ac:dyDescent="0.2">
      <c r="A159" s="53">
        <v>313</v>
      </c>
      <c r="B159" s="85" t="s">
        <v>361</v>
      </c>
      <c r="C159" s="50" t="s">
        <v>362</v>
      </c>
      <c r="D159" s="51">
        <f t="shared" ref="D159:E159" si="38">SUM(D160:D162)</f>
        <v>207389.07</v>
      </c>
      <c r="E159" s="51">
        <f t="shared" si="38"/>
        <v>271291.21999999997</v>
      </c>
      <c r="F159" s="52">
        <f t="shared" si="31"/>
        <v>130.81268940547349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207368.07</v>
      </c>
      <c r="E161" s="242">
        <v>271257.36</v>
      </c>
      <c r="F161" s="52">
        <f t="shared" si="31"/>
        <v>130.80960824875302</v>
      </c>
    </row>
    <row r="162" spans="1:6" ht="12.75" customHeight="1" x14ac:dyDescent="0.2">
      <c r="A162" s="53">
        <v>3133</v>
      </c>
      <c r="B162" s="85" t="s">
        <v>366</v>
      </c>
      <c r="C162" s="50" t="s">
        <v>367</v>
      </c>
      <c r="D162" s="242">
        <v>21</v>
      </c>
      <c r="E162" s="242">
        <v>33.86</v>
      </c>
      <c r="F162" s="52">
        <f t="shared" si="31"/>
        <v>161.23809523809521</v>
      </c>
    </row>
    <row r="163" spans="1:6" ht="12.75" customHeight="1" x14ac:dyDescent="0.2">
      <c r="A163" s="53">
        <v>32</v>
      </c>
      <c r="B163" s="85" t="s">
        <v>368</v>
      </c>
      <c r="C163" s="50" t="s">
        <v>369</v>
      </c>
      <c r="D163" s="51">
        <f t="shared" ref="D163:E163" si="39">D164+D169+D177+D187+D188</f>
        <v>305770.74</v>
      </c>
      <c r="E163" s="51">
        <f t="shared" si="39"/>
        <v>329411.55</v>
      </c>
      <c r="F163" s="52">
        <f t="shared" si="31"/>
        <v>107.73154749862593</v>
      </c>
    </row>
    <row r="164" spans="1:6" ht="12.75" customHeight="1" x14ac:dyDescent="0.2">
      <c r="A164" s="53">
        <v>321</v>
      </c>
      <c r="B164" s="85" t="s">
        <v>370</v>
      </c>
      <c r="C164" s="50" t="s">
        <v>371</v>
      </c>
      <c r="D164" s="51">
        <f t="shared" ref="D164:E164" si="40">SUM(D165:D168)</f>
        <v>42543.85</v>
      </c>
      <c r="E164" s="51">
        <f t="shared" si="40"/>
        <v>38629.620000000003</v>
      </c>
      <c r="F164" s="52">
        <f t="shared" si="31"/>
        <v>90.79953976896779</v>
      </c>
    </row>
    <row r="165" spans="1:6" ht="12.75" customHeight="1" x14ac:dyDescent="0.2">
      <c r="A165" s="53">
        <v>3211</v>
      </c>
      <c r="B165" s="85" t="s">
        <v>372</v>
      </c>
      <c r="C165" s="50" t="s">
        <v>373</v>
      </c>
      <c r="D165" s="242">
        <v>9215.01</v>
      </c>
      <c r="E165" s="242">
        <v>8746.27</v>
      </c>
      <c r="F165" s="52">
        <f t="shared" si="31"/>
        <v>94.913299063158917</v>
      </c>
    </row>
    <row r="166" spans="1:6" ht="12.75" customHeight="1" x14ac:dyDescent="0.2">
      <c r="A166" s="53">
        <v>3212</v>
      </c>
      <c r="B166" s="85" t="s">
        <v>374</v>
      </c>
      <c r="C166" s="50" t="s">
        <v>375</v>
      </c>
      <c r="D166" s="242">
        <v>31167.3</v>
      </c>
      <c r="E166" s="242">
        <v>27836.37</v>
      </c>
      <c r="F166" s="52">
        <f t="shared" si="31"/>
        <v>89.312741238413338</v>
      </c>
    </row>
    <row r="167" spans="1:6" ht="12.75" customHeight="1" x14ac:dyDescent="0.2">
      <c r="A167" s="53">
        <v>3213</v>
      </c>
      <c r="B167" s="85" t="s">
        <v>376</v>
      </c>
      <c r="C167" s="50" t="s">
        <v>377</v>
      </c>
      <c r="D167" s="242">
        <v>1196.58</v>
      </c>
      <c r="E167" s="242">
        <v>1090</v>
      </c>
      <c r="F167" s="52">
        <f t="shared" si="31"/>
        <v>91.09294823580538</v>
      </c>
    </row>
    <row r="168" spans="1:6" ht="12.75" customHeight="1" x14ac:dyDescent="0.2">
      <c r="A168" s="53">
        <v>3214</v>
      </c>
      <c r="B168" s="85" t="s">
        <v>378</v>
      </c>
      <c r="C168" s="50" t="s">
        <v>379</v>
      </c>
      <c r="D168" s="242">
        <v>964.96</v>
      </c>
      <c r="E168" s="242">
        <v>956.98</v>
      </c>
      <c r="F168" s="52">
        <f t="shared" si="31"/>
        <v>99.173022715967491</v>
      </c>
    </row>
    <row r="169" spans="1:6" ht="12.75" customHeight="1" x14ac:dyDescent="0.2">
      <c r="A169" s="53">
        <v>322</v>
      </c>
      <c r="B169" s="85" t="s">
        <v>380</v>
      </c>
      <c r="C169" s="50" t="s">
        <v>381</v>
      </c>
      <c r="D169" s="51">
        <f t="shared" ref="D169:E169" si="41">SUM(D170:D176)</f>
        <v>195363.18</v>
      </c>
      <c r="E169" s="51">
        <f t="shared" si="41"/>
        <v>198912.87</v>
      </c>
      <c r="F169" s="52">
        <f t="shared" si="31"/>
        <v>101.81696980976662</v>
      </c>
    </row>
    <row r="170" spans="1:6" ht="12.75" customHeight="1" x14ac:dyDescent="0.2">
      <c r="A170" s="53">
        <v>3221</v>
      </c>
      <c r="B170" s="85" t="s">
        <v>382</v>
      </c>
      <c r="C170" s="50" t="s">
        <v>383</v>
      </c>
      <c r="D170" s="242">
        <v>12241.89</v>
      </c>
      <c r="E170" s="242">
        <v>9389.59</v>
      </c>
      <c r="F170" s="52">
        <f t="shared" si="31"/>
        <v>76.700493142807204</v>
      </c>
    </row>
    <row r="171" spans="1:6" ht="12.75" customHeight="1" x14ac:dyDescent="0.2">
      <c r="A171" s="53">
        <v>3222</v>
      </c>
      <c r="B171" s="85" t="s">
        <v>384</v>
      </c>
      <c r="C171" s="50" t="s">
        <v>385</v>
      </c>
      <c r="D171" s="242">
        <v>112396.65</v>
      </c>
      <c r="E171" s="242">
        <v>118043.6</v>
      </c>
      <c r="F171" s="52">
        <f t="shared" si="31"/>
        <v>105.02412660875571</v>
      </c>
    </row>
    <row r="172" spans="1:6" ht="12.75" customHeight="1" x14ac:dyDescent="0.2">
      <c r="A172" s="53">
        <v>3223</v>
      </c>
      <c r="B172" s="85" t="s">
        <v>386</v>
      </c>
      <c r="C172" s="50" t="s">
        <v>387</v>
      </c>
      <c r="D172" s="242">
        <v>61039.64</v>
      </c>
      <c r="E172" s="242">
        <v>49942.64</v>
      </c>
      <c r="F172" s="52">
        <f t="shared" si="31"/>
        <v>81.820010734008264</v>
      </c>
    </row>
    <row r="173" spans="1:6" ht="12.75" customHeight="1" x14ac:dyDescent="0.2">
      <c r="A173" s="53">
        <v>3224</v>
      </c>
      <c r="B173" s="85" t="s">
        <v>388</v>
      </c>
      <c r="C173" s="50" t="s">
        <v>389</v>
      </c>
      <c r="D173" s="242">
        <v>4201.34</v>
      </c>
      <c r="E173" s="242">
        <v>7403.62</v>
      </c>
      <c r="F173" s="52">
        <f t="shared" si="31"/>
        <v>176.22044395359575</v>
      </c>
    </row>
    <row r="174" spans="1:6" ht="12.75" customHeight="1" x14ac:dyDescent="0.2">
      <c r="A174" s="53">
        <v>3225</v>
      </c>
      <c r="B174" s="85" t="s">
        <v>390</v>
      </c>
      <c r="C174" s="50" t="s">
        <v>391</v>
      </c>
      <c r="D174" s="242">
        <v>3544.26</v>
      </c>
      <c r="E174" s="242">
        <v>11393.96</v>
      </c>
      <c r="F174" s="52">
        <f t="shared" si="31"/>
        <v>321.47641538713299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1939.4</v>
      </c>
      <c r="E176" s="242">
        <v>2739.46</v>
      </c>
      <c r="F176" s="52">
        <f t="shared" si="31"/>
        <v>141.25296483448489</v>
      </c>
    </row>
    <row r="177" spans="1:6" ht="12.75" customHeight="1" x14ac:dyDescent="0.2">
      <c r="A177" s="53">
        <v>323</v>
      </c>
      <c r="B177" s="85" t="s">
        <v>396</v>
      </c>
      <c r="C177" s="50" t="s">
        <v>397</v>
      </c>
      <c r="D177" s="51">
        <f t="shared" ref="D177:E177" si="42">SUM(D178:D186)</f>
        <v>57334.83</v>
      </c>
      <c r="E177" s="51">
        <f t="shared" si="42"/>
        <v>84116.159999999989</v>
      </c>
      <c r="F177" s="52">
        <f t="shared" si="31"/>
        <v>146.71040273425419</v>
      </c>
    </row>
    <row r="178" spans="1:6" ht="12.75" customHeight="1" x14ac:dyDescent="0.2">
      <c r="A178" s="53">
        <v>3231</v>
      </c>
      <c r="B178" s="85" t="s">
        <v>398</v>
      </c>
      <c r="C178" s="50" t="s">
        <v>399</v>
      </c>
      <c r="D178" s="242">
        <v>8430.4699999999993</v>
      </c>
      <c r="E178" s="242">
        <v>16394.419999999998</v>
      </c>
      <c r="F178" s="52">
        <f t="shared" si="31"/>
        <v>194.4662634467592</v>
      </c>
    </row>
    <row r="179" spans="1:6" ht="12.75" customHeight="1" x14ac:dyDescent="0.2">
      <c r="A179" s="53">
        <v>3232</v>
      </c>
      <c r="B179" s="85" t="s">
        <v>400</v>
      </c>
      <c r="C179" s="50" t="s">
        <v>401</v>
      </c>
      <c r="D179" s="242">
        <v>8673.2900000000009</v>
      </c>
      <c r="E179" s="242">
        <v>24295.16</v>
      </c>
      <c r="F179" s="52">
        <f t="shared" si="31"/>
        <v>280.11469696043827</v>
      </c>
    </row>
    <row r="180" spans="1:6" ht="12.75" customHeight="1" x14ac:dyDescent="0.2">
      <c r="A180" s="53">
        <v>3233</v>
      </c>
      <c r="B180" s="85" t="s">
        <v>402</v>
      </c>
      <c r="C180" s="50" t="s">
        <v>403</v>
      </c>
      <c r="D180" s="242">
        <v>834.89</v>
      </c>
      <c r="E180" s="242">
        <v>504.88</v>
      </c>
      <c r="F180" s="52">
        <f t="shared" si="31"/>
        <v>60.472637113871286</v>
      </c>
    </row>
    <row r="181" spans="1:6" ht="12.75" customHeight="1" x14ac:dyDescent="0.2">
      <c r="A181" s="53">
        <v>3234</v>
      </c>
      <c r="B181" s="85" t="s">
        <v>404</v>
      </c>
      <c r="C181" s="50" t="s">
        <v>405</v>
      </c>
      <c r="D181" s="242">
        <v>12200.1</v>
      </c>
      <c r="E181" s="242">
        <v>12497.68</v>
      </c>
      <c r="F181" s="52">
        <f t="shared" si="31"/>
        <v>102.43916033475135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6638.55</v>
      </c>
      <c r="E183" s="242">
        <v>4295.87</v>
      </c>
      <c r="F183" s="52">
        <f t="shared" si="31"/>
        <v>64.710968509689621</v>
      </c>
    </row>
    <row r="184" spans="1:6" ht="12.75" customHeight="1" x14ac:dyDescent="0.2">
      <c r="A184" s="53">
        <v>3237</v>
      </c>
      <c r="B184" s="85" t="s">
        <v>410</v>
      </c>
      <c r="C184" s="50" t="s">
        <v>411</v>
      </c>
      <c r="D184" s="242">
        <v>9976.24</v>
      </c>
      <c r="E184" s="242">
        <v>13630.55</v>
      </c>
      <c r="F184" s="52">
        <f t="shared" si="31"/>
        <v>136.63013319647482</v>
      </c>
    </row>
    <row r="185" spans="1:6" ht="12.75" customHeight="1" x14ac:dyDescent="0.2">
      <c r="A185" s="53">
        <v>3238</v>
      </c>
      <c r="B185" s="85" t="s">
        <v>412</v>
      </c>
      <c r="C185" s="50" t="s">
        <v>413</v>
      </c>
      <c r="D185" s="242">
        <v>4216.6899999999996</v>
      </c>
      <c r="E185" s="242">
        <v>3440.2</v>
      </c>
      <c r="F185" s="52">
        <f t="shared" si="31"/>
        <v>81.585319290723291</v>
      </c>
    </row>
    <row r="186" spans="1:6" ht="12.75" customHeight="1" x14ac:dyDescent="0.2">
      <c r="A186" s="53">
        <v>3239</v>
      </c>
      <c r="B186" s="85" t="s">
        <v>414</v>
      </c>
      <c r="C186" s="50" t="s">
        <v>415</v>
      </c>
      <c r="D186" s="242">
        <v>6364.6</v>
      </c>
      <c r="E186" s="242">
        <v>9057.4</v>
      </c>
      <c r="F186" s="52">
        <f t="shared" si="31"/>
        <v>142.30902177670237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10528.880000000001</v>
      </c>
      <c r="E188" s="51">
        <f t="shared" si="43"/>
        <v>7752.9</v>
      </c>
      <c r="F188" s="52">
        <f t="shared" si="31"/>
        <v>73.634612608368585</v>
      </c>
    </row>
    <row r="189" spans="1:6" ht="12.75" customHeight="1" x14ac:dyDescent="0.2">
      <c r="A189" s="53">
        <v>3291</v>
      </c>
      <c r="B189" s="232" t="s">
        <v>420</v>
      </c>
      <c r="C189" s="50" t="s">
        <v>421</v>
      </c>
      <c r="D189" s="242">
        <v>5795.1</v>
      </c>
      <c r="E189" s="242">
        <v>3424.08</v>
      </c>
      <c r="F189" s="52">
        <f t="shared" si="31"/>
        <v>59.085779365325877</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298.08999999999997</v>
      </c>
      <c r="E192" s="242">
        <v>163.09</v>
      </c>
      <c r="F192" s="52">
        <f t="shared" si="31"/>
        <v>54.711664262471075</v>
      </c>
    </row>
    <row r="193" spans="1:6" ht="12.75" customHeight="1" x14ac:dyDescent="0.2">
      <c r="A193" s="53">
        <v>3295</v>
      </c>
      <c r="B193" s="85" t="s">
        <v>428</v>
      </c>
      <c r="C193" s="50" t="s">
        <v>429</v>
      </c>
      <c r="D193" s="242">
        <v>1648.86</v>
      </c>
      <c r="E193" s="242">
        <v>132.72999999999999</v>
      </c>
      <c r="F193" s="52">
        <f t="shared" si="31"/>
        <v>8.0498041070800426</v>
      </c>
    </row>
    <row r="194" spans="1:6" ht="12.75" customHeight="1" x14ac:dyDescent="0.2">
      <c r="A194" s="53" t="s">
        <v>430</v>
      </c>
      <c r="B194" s="85" t="s">
        <v>431</v>
      </c>
      <c r="C194" s="50" t="s">
        <v>430</v>
      </c>
      <c r="D194" s="242">
        <v>911.83</v>
      </c>
      <c r="E194" s="242">
        <v>1922.58</v>
      </c>
      <c r="F194" s="52">
        <f t="shared" si="31"/>
        <v>210.84851342903826</v>
      </c>
    </row>
    <row r="195" spans="1:6" ht="12.75" customHeight="1" x14ac:dyDescent="0.2">
      <c r="A195" s="53">
        <v>3299</v>
      </c>
      <c r="B195" s="85" t="s">
        <v>432</v>
      </c>
      <c r="C195" s="50" t="s">
        <v>433</v>
      </c>
      <c r="D195" s="242">
        <v>1875</v>
      </c>
      <c r="E195" s="242">
        <v>2110.42</v>
      </c>
      <c r="F195" s="52">
        <f t="shared" si="31"/>
        <v>112.55573333333334</v>
      </c>
    </row>
    <row r="196" spans="1:6" ht="12.75" customHeight="1" x14ac:dyDescent="0.2">
      <c r="A196" s="53">
        <v>34</v>
      </c>
      <c r="B196" s="232" t="s">
        <v>434</v>
      </c>
      <c r="C196" s="50" t="s">
        <v>435</v>
      </c>
      <c r="D196" s="51">
        <f t="shared" ref="D196:E196" si="44">D197+D202+D210</f>
        <v>2370.91</v>
      </c>
      <c r="E196" s="51">
        <f t="shared" si="44"/>
        <v>3314.85</v>
      </c>
      <c r="F196" s="52">
        <f t="shared" si="31"/>
        <v>139.81340497952263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2370.91</v>
      </c>
      <c r="E210" s="51">
        <f t="shared" si="47"/>
        <v>3314.85</v>
      </c>
      <c r="F210" s="52">
        <f t="shared" si="31"/>
        <v>139.81340497952263</v>
      </c>
    </row>
    <row r="211" spans="1:6" ht="12.75" customHeight="1" x14ac:dyDescent="0.2">
      <c r="A211" s="53">
        <v>3431</v>
      </c>
      <c r="B211" s="232" t="s">
        <v>464</v>
      </c>
      <c r="C211" s="50" t="s">
        <v>465</v>
      </c>
      <c r="D211" s="242">
        <v>1680.83</v>
      </c>
      <c r="E211" s="242">
        <v>2252.54</v>
      </c>
      <c r="F211" s="52">
        <f t="shared" si="31"/>
        <v>134.01355282806708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690.08</v>
      </c>
      <c r="E213" s="242">
        <v>1062.31</v>
      </c>
      <c r="F213" s="52">
        <f t="shared" si="31"/>
        <v>153.94012288430326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73043.25</v>
      </c>
      <c r="E252" s="51">
        <f t="shared" si="63"/>
        <v>59992.1</v>
      </c>
      <c r="F252" s="52">
        <f t="shared" ref="F252:F258" si="64">IF(D252&lt;&gt;0,IF(E252/D252&gt;=100,"&gt;&gt;100",E252/D252*100),"-")</f>
        <v>82.132298330098948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73043.25</v>
      </c>
      <c r="E259" s="51">
        <f t="shared" si="66"/>
        <v>59992.1</v>
      </c>
      <c r="F259" s="52">
        <f t="shared" ref="F259:F262" si="67">IF(D259&lt;&gt;0,IF(E259/D259&gt;=100,"&gt;&gt;100",E259/D259*100),"-")</f>
        <v>82.132298330098948</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73043.25</v>
      </c>
      <c r="E261" s="242">
        <v>59992.1</v>
      </c>
      <c r="F261" s="52">
        <f t="shared" si="67"/>
        <v>82.132298330098948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1251.3599999999999</v>
      </c>
      <c r="E263" s="51">
        <f t="shared" si="68"/>
        <v>700</v>
      </c>
      <c r="F263" s="52">
        <f t="shared" ref="F263:F267" si="69">IF(D263&lt;&gt;0,IF(E263/D263&gt;=100,"&gt;&gt;100",E263/D263*100),"-")</f>
        <v>55.939138217619231</v>
      </c>
    </row>
    <row r="264" spans="1:6" ht="12.75" customHeight="1" x14ac:dyDescent="0.2">
      <c r="A264" s="53">
        <v>381</v>
      </c>
      <c r="B264" s="85" t="s">
        <v>566</v>
      </c>
      <c r="C264" s="50" t="s">
        <v>567</v>
      </c>
      <c r="D264" s="51">
        <f t="shared" ref="D264:E264" si="70">SUM(D265:D267)</f>
        <v>1251.3599999999999</v>
      </c>
      <c r="E264" s="51">
        <f t="shared" si="70"/>
        <v>700</v>
      </c>
      <c r="F264" s="52">
        <f t="shared" si="69"/>
        <v>55.939138217619231</v>
      </c>
    </row>
    <row r="265" spans="1:6" ht="12.75" customHeight="1" x14ac:dyDescent="0.2">
      <c r="A265" s="53">
        <v>3811</v>
      </c>
      <c r="B265" s="85" t="s">
        <v>568</v>
      </c>
      <c r="C265" s="50" t="s">
        <v>569</v>
      </c>
      <c r="D265" s="242">
        <v>0</v>
      </c>
      <c r="E265" s="242">
        <v>700</v>
      </c>
      <c r="F265" s="52" t="str">
        <f t="shared" si="69"/>
        <v>-</v>
      </c>
    </row>
    <row r="266" spans="1:6" ht="12.75" customHeight="1" x14ac:dyDescent="0.2">
      <c r="A266" s="53">
        <v>3812</v>
      </c>
      <c r="B266" s="85" t="s">
        <v>570</v>
      </c>
      <c r="C266" s="50" t="s">
        <v>571</v>
      </c>
      <c r="D266" s="242">
        <v>1251.3599999999999</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1889567.04</v>
      </c>
      <c r="E289" s="51">
        <f t="shared" si="79"/>
        <v>2386864.75</v>
      </c>
      <c r="F289" s="52">
        <f t="shared" si="76"/>
        <v>126.31807707653495</v>
      </c>
    </row>
    <row r="290" spans="1:6" ht="12.75" customHeight="1" x14ac:dyDescent="0.2">
      <c r="A290" s="53" t="s">
        <v>607</v>
      </c>
      <c r="B290" s="85" t="s">
        <v>618</v>
      </c>
      <c r="C290" s="50" t="s">
        <v>619</v>
      </c>
      <c r="D290" s="51">
        <f>IF(D6&gt;=D289,D6-D289,0)</f>
        <v>29491.449999999721</v>
      </c>
      <c r="E290" s="51">
        <f>IF(E6&gt;=E289,E6-E289,0)</f>
        <v>99774.94000000041</v>
      </c>
      <c r="F290" s="52">
        <f t="shared" si="76"/>
        <v>338.3181905264114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8603.51</v>
      </c>
      <c r="E292" s="242">
        <v>11442.32</v>
      </c>
      <c r="F292" s="52">
        <f t="shared" si="76"/>
        <v>132.99595165229076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6788.45</v>
      </c>
      <c r="E294" s="242">
        <v>6566.63</v>
      </c>
      <c r="F294" s="52">
        <f t="shared" si="76"/>
        <v>96.732391046557026</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40</v>
      </c>
      <c r="E298" s="51">
        <f t="shared" si="80"/>
        <v>500</v>
      </c>
      <c r="F298" s="52">
        <f t="shared" ref="F298:F418" si="81">IF(D298&lt;&gt;0,IF(E298/D298&gt;=100,"&gt;&gt;100",E298/D298*100),"-")</f>
        <v>1250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40</v>
      </c>
      <c r="E311" s="51">
        <f t="shared" si="85"/>
        <v>500</v>
      </c>
      <c r="F311" s="52">
        <f t="shared" si="81"/>
        <v>1250</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40</v>
      </c>
      <c r="E317" s="51">
        <f t="shared" si="87"/>
        <v>500</v>
      </c>
      <c r="F317" s="52">
        <f t="shared" si="81"/>
        <v>1250</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40</v>
      </c>
      <c r="E322" s="242"/>
      <c r="F322" s="52">
        <f t="shared" si="81"/>
        <v>0</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v>500</v>
      </c>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32042.18</v>
      </c>
      <c r="E350" s="51">
        <f t="shared" si="95"/>
        <v>64428.58</v>
      </c>
      <c r="F350" s="52">
        <f t="shared" si="81"/>
        <v>201.07427147591085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32042.18</v>
      </c>
      <c r="E363" s="51">
        <f t="shared" si="99"/>
        <v>64428.58</v>
      </c>
      <c r="F363" s="52">
        <f t="shared" si="81"/>
        <v>201.07427147591085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21738.959999999999</v>
      </c>
      <c r="E369" s="51">
        <f t="shared" si="101"/>
        <v>33693.980000000003</v>
      </c>
      <c r="F369" s="52">
        <f t="shared" si="81"/>
        <v>154.99352314922149</v>
      </c>
    </row>
    <row r="370" spans="1:6" ht="12.75" customHeight="1" x14ac:dyDescent="0.2">
      <c r="A370" s="53">
        <v>4221</v>
      </c>
      <c r="B370" s="85" t="s">
        <v>673</v>
      </c>
      <c r="C370" s="50" t="s">
        <v>765</v>
      </c>
      <c r="D370" s="242">
        <v>12173.23</v>
      </c>
      <c r="E370" s="242">
        <v>7282.58</v>
      </c>
      <c r="F370" s="52">
        <f t="shared" si="81"/>
        <v>59.824549441684752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2005</v>
      </c>
      <c r="E372" s="242">
        <v>4508</v>
      </c>
      <c r="F372" s="52">
        <f t="shared" si="81"/>
        <v>224.83790523690774</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8331.9599999999991</v>
      </c>
      <c r="F375" s="52" t="str">
        <f t="shared" si="81"/>
        <v>-</v>
      </c>
    </row>
    <row r="376" spans="1:6" ht="12.75" customHeight="1" x14ac:dyDescent="0.2">
      <c r="A376" s="53">
        <v>4227</v>
      </c>
      <c r="B376" s="232" t="s">
        <v>685</v>
      </c>
      <c r="C376" s="50" t="s">
        <v>772</v>
      </c>
      <c r="D376" s="242">
        <v>7560.73</v>
      </c>
      <c r="E376" s="242">
        <v>13571.44</v>
      </c>
      <c r="F376" s="52">
        <f t="shared" si="81"/>
        <v>179.49906953429101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10303.219999999999</v>
      </c>
      <c r="E383" s="51">
        <f t="shared" si="103"/>
        <v>30734.6</v>
      </c>
      <c r="F383" s="52">
        <f t="shared" si="81"/>
        <v>298.3009195183642</v>
      </c>
    </row>
    <row r="384" spans="1:6" ht="12.75" customHeight="1" x14ac:dyDescent="0.2">
      <c r="A384" s="53">
        <v>4241</v>
      </c>
      <c r="B384" s="85" t="s">
        <v>782</v>
      </c>
      <c r="C384" s="50" t="s">
        <v>783</v>
      </c>
      <c r="D384" s="242">
        <v>10303.219999999999</v>
      </c>
      <c r="E384" s="242">
        <v>30734.6</v>
      </c>
      <c r="F384" s="52">
        <f t="shared" si="81"/>
        <v>298.3009195183642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32002.18</v>
      </c>
      <c r="E408" s="51">
        <f t="shared" si="111"/>
        <v>63928.58</v>
      </c>
      <c r="F408" s="52">
        <f t="shared" si="81"/>
        <v>199.76320363175259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5349.54</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1919098.4899999998</v>
      </c>
      <c r="E412" s="51">
        <f>E6+E298</f>
        <v>2487139.6900000004</v>
      </c>
      <c r="F412" s="52">
        <f t="shared" si="81"/>
        <v>129.59937715338418</v>
      </c>
    </row>
    <row r="413" spans="1:6" ht="12.75" customHeight="1" x14ac:dyDescent="0.2">
      <c r="A413" s="53" t="s">
        <v>607</v>
      </c>
      <c r="B413" s="85" t="s">
        <v>830</v>
      </c>
      <c r="C413" s="50" t="s">
        <v>831</v>
      </c>
      <c r="D413" s="51">
        <f t="shared" ref="D413:E413" si="112">D289+D350</f>
        <v>1921609.22</v>
      </c>
      <c r="E413" s="51">
        <f t="shared" si="112"/>
        <v>2451293.33</v>
      </c>
      <c r="F413" s="52">
        <f t="shared" si="81"/>
        <v>127.56461118561869</v>
      </c>
    </row>
    <row r="414" spans="1:6" ht="12.75" customHeight="1" x14ac:dyDescent="0.2">
      <c r="A414" s="53" t="s">
        <v>607</v>
      </c>
      <c r="B414" s="85" t="s">
        <v>832</v>
      </c>
      <c r="C414" s="50" t="s">
        <v>833</v>
      </c>
      <c r="D414" s="51">
        <f t="shared" ref="D414:E414" si="113">IF(D412&gt;=D413,D412-D413,0)</f>
        <v>0</v>
      </c>
      <c r="E414" s="51">
        <f t="shared" si="113"/>
        <v>35846.360000000335</v>
      </c>
      <c r="F414" s="52" t="str">
        <f t="shared" si="81"/>
        <v>-</v>
      </c>
    </row>
    <row r="415" spans="1:6" ht="12.75" customHeight="1" x14ac:dyDescent="0.2">
      <c r="A415" s="53" t="s">
        <v>607</v>
      </c>
      <c r="B415" s="85" t="s">
        <v>834</v>
      </c>
      <c r="C415" s="50" t="s">
        <v>835</v>
      </c>
      <c r="D415" s="51">
        <f t="shared" ref="D415:E415" si="114">IF(D413&gt;=D412,D413-D412,0)</f>
        <v>2510.7300000002142</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8603.51</v>
      </c>
      <c r="E416" s="51">
        <f t="shared" si="115"/>
        <v>6092.78</v>
      </c>
      <c r="F416" s="52">
        <f t="shared" si="81"/>
        <v>70.817375698987959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6788.45</v>
      </c>
      <c r="E418" s="62">
        <f t="shared" si="117"/>
        <v>6566.63</v>
      </c>
      <c r="F418" s="57">
        <f t="shared" si="81"/>
        <v>96.732391046557026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1919098.4899999998</v>
      </c>
      <c r="E639" s="51">
        <f t="shared" si="180"/>
        <v>2487139.6900000004</v>
      </c>
      <c r="F639" s="52">
        <f t="shared" si="119"/>
        <v>129.59937715338418</v>
      </c>
    </row>
    <row r="640" spans="1:6" ht="12.75" customHeight="1" x14ac:dyDescent="0.2">
      <c r="A640" s="53" t="s">
        <v>607</v>
      </c>
      <c r="B640" s="85" t="s">
        <v>1276</v>
      </c>
      <c r="C640" s="50" t="s">
        <v>1277</v>
      </c>
      <c r="D640" s="51">
        <f t="shared" ref="D640:E640" si="181">D413+D528</f>
        <v>1921609.22</v>
      </c>
      <c r="E640" s="51">
        <f t="shared" si="181"/>
        <v>2451293.33</v>
      </c>
      <c r="F640" s="52">
        <f t="shared" si="119"/>
        <v>127.56461118561869</v>
      </c>
    </row>
    <row r="641" spans="1:6" ht="12.75" customHeight="1" x14ac:dyDescent="0.2">
      <c r="A641" s="53" t="s">
        <v>607</v>
      </c>
      <c r="B641" s="85" t="s">
        <v>1278</v>
      </c>
      <c r="C641" s="50" t="s">
        <v>1279</v>
      </c>
      <c r="D641" s="51">
        <f t="shared" ref="D641:E641" si="182">IF(D639&gt;=D640,D639-D640,0)</f>
        <v>0</v>
      </c>
      <c r="E641" s="51">
        <f t="shared" si="182"/>
        <v>35846.360000000335</v>
      </c>
      <c r="F641" s="52" t="str">
        <f t="shared" si="119"/>
        <v>-</v>
      </c>
    </row>
    <row r="642" spans="1:6" ht="12.75" customHeight="1" x14ac:dyDescent="0.2">
      <c r="A642" s="53" t="s">
        <v>607</v>
      </c>
      <c r="B642" s="85" t="s">
        <v>1280</v>
      </c>
      <c r="C642" s="50" t="s">
        <v>1281</v>
      </c>
      <c r="D642" s="51">
        <f t="shared" ref="D642:E642" si="183">IF(D640&gt;=D639,D640-D639,0)</f>
        <v>2510.7300000002142</v>
      </c>
      <c r="E642" s="51">
        <f t="shared" si="183"/>
        <v>0</v>
      </c>
      <c r="F642" s="52">
        <f t="shared" si="119"/>
        <v>0</v>
      </c>
    </row>
    <row r="643" spans="1:6" ht="24" x14ac:dyDescent="0.2">
      <c r="A643" s="60" t="s">
        <v>1282</v>
      </c>
      <c r="B643" s="85" t="s">
        <v>1283</v>
      </c>
      <c r="C643" s="61" t="s">
        <v>1282</v>
      </c>
      <c r="D643" s="51">
        <f t="shared" ref="D643:E643" si="184">IF(D416-D417+D637-D638&gt;=0,D416-D417+D637-D638,0)</f>
        <v>8603.51</v>
      </c>
      <c r="E643" s="51">
        <f t="shared" si="184"/>
        <v>6092.78</v>
      </c>
      <c r="F643" s="52">
        <f t="shared" si="119"/>
        <v>70.817375698987959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6092.779999999786</v>
      </c>
      <c r="E645" s="51">
        <f t="shared" si="186"/>
        <v>41939.140000000334</v>
      </c>
      <c r="F645" s="52">
        <f t="shared" si="119"/>
        <v>688.34161089029658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139580.57</v>
      </c>
      <c r="E647" s="243">
        <v>176391.58</v>
      </c>
      <c r="F647" s="57">
        <f t="shared" si="119"/>
        <v>126.37258896420897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23986.01</v>
      </c>
      <c r="E649" s="242">
        <v>55058.49</v>
      </c>
      <c r="F649" s="52">
        <f t="shared" ref="F649:F724" si="188">IF(D649&lt;&gt;0,IF(E649/D649&gt;=100,"&gt;&gt;100",E649/D649*100),"-")</f>
        <v>229.54418012833315</v>
      </c>
    </row>
    <row r="650" spans="1:6" ht="12.75" customHeight="1" x14ac:dyDescent="0.2">
      <c r="A650" s="53" t="s">
        <v>1295</v>
      </c>
      <c r="B650" s="85" t="s">
        <v>1296</v>
      </c>
      <c r="C650" s="50" t="s">
        <v>1295</v>
      </c>
      <c r="D650" s="242">
        <v>651097.80000000005</v>
      </c>
      <c r="E650" s="242">
        <v>857730.74</v>
      </c>
      <c r="F650" s="52">
        <f t="shared" si="188"/>
        <v>131.73608327351127</v>
      </c>
    </row>
    <row r="651" spans="1:6" ht="12.75" customHeight="1" x14ac:dyDescent="0.2">
      <c r="A651" s="53" t="s">
        <v>1297</v>
      </c>
      <c r="B651" s="85" t="s">
        <v>1298</v>
      </c>
      <c r="C651" s="50" t="s">
        <v>1297</v>
      </c>
      <c r="D651" s="242">
        <v>620025.31999999995</v>
      </c>
      <c r="E651" s="242">
        <v>864255.55</v>
      </c>
      <c r="F651" s="52">
        <f t="shared" si="188"/>
        <v>139.3903639290086</v>
      </c>
    </row>
    <row r="652" spans="1:6" ht="24" x14ac:dyDescent="0.2">
      <c r="A652" s="53">
        <v>11</v>
      </c>
      <c r="B652" s="85" t="s">
        <v>1299</v>
      </c>
      <c r="C652" s="50" t="s">
        <v>1300</v>
      </c>
      <c r="D652" s="51">
        <f t="shared" ref="D652:E652" si="189">+D649+D650-D651</f>
        <v>55058.490000000107</v>
      </c>
      <c r="E652" s="51">
        <f t="shared" si="189"/>
        <v>48533.679999999935</v>
      </c>
      <c r="F652" s="52">
        <f t="shared" si="188"/>
        <v>88.149311759185252</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81</v>
      </c>
      <c r="E654" s="262">
        <v>88</v>
      </c>
      <c r="F654" s="52">
        <f t="shared" si="188"/>
        <v>108.64197530864197</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69</v>
      </c>
      <c r="E656" s="262">
        <v>74</v>
      </c>
      <c r="F656" s="52">
        <f t="shared" si="188"/>
        <v>107.24637681159422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16830.72</v>
      </c>
      <c r="E669" s="242"/>
      <c r="F669" s="52">
        <f t="shared" si="188"/>
        <v>0</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103991.67999999999</v>
      </c>
      <c r="E675" s="242">
        <v>105380.65</v>
      </c>
      <c r="F675" s="52">
        <f t="shared" si="188"/>
        <v>101.33565492931741</v>
      </c>
    </row>
    <row r="676" spans="1:6" ht="24" x14ac:dyDescent="0.2">
      <c r="A676" s="53">
        <v>63613</v>
      </c>
      <c r="B676" s="232" t="s">
        <v>1348</v>
      </c>
      <c r="C676" s="50" t="s">
        <v>1349</v>
      </c>
      <c r="D676" s="242">
        <v>1300234.01</v>
      </c>
      <c r="E676" s="242">
        <v>1645227.38</v>
      </c>
      <c r="F676" s="52">
        <f t="shared" si="188"/>
        <v>126.53317536279486</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8971.76</v>
      </c>
      <c r="E678" s="242">
        <v>34969.18</v>
      </c>
      <c r="F678" s="52">
        <f t="shared" si="188"/>
        <v>389.76945437684469</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45255.39</v>
      </c>
      <c r="E710" s="242">
        <v>52857.52</v>
      </c>
      <c r="F710" s="52">
        <f t="shared" si="188"/>
        <v>116.79828634776983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2199.7600000000002</v>
      </c>
      <c r="E716" s="242"/>
      <c r="F716" s="52">
        <f t="shared" si="188"/>
        <v>0</v>
      </c>
    </row>
    <row r="717" spans="1:6" ht="12.75" customHeight="1" x14ac:dyDescent="0.2">
      <c r="A717" s="53">
        <v>31215</v>
      </c>
      <c r="B717" s="85" t="s">
        <v>1412</v>
      </c>
      <c r="C717" s="50" t="s">
        <v>1413</v>
      </c>
      <c r="D717" s="242">
        <v>2937.78</v>
      </c>
      <c r="E717" s="242">
        <v>2654.42</v>
      </c>
      <c r="F717" s="52">
        <f t="shared" si="188"/>
        <v>90.35462151692775</v>
      </c>
    </row>
    <row r="718" spans="1:6" ht="12.75" customHeight="1" x14ac:dyDescent="0.2">
      <c r="A718" s="53">
        <v>32121</v>
      </c>
      <c r="B718" s="85" t="s">
        <v>1414</v>
      </c>
      <c r="C718" s="50" t="s">
        <v>1415</v>
      </c>
      <c r="D718" s="242">
        <v>31167.3</v>
      </c>
      <c r="E718" s="242">
        <v>27836.37</v>
      </c>
      <c r="F718" s="52">
        <f t="shared" si="188"/>
        <v>89.312741238413338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5892.99</v>
      </c>
      <c r="E720" s="242">
        <v>3715.74</v>
      </c>
      <c r="F720" s="52">
        <f t="shared" si="188"/>
        <v>63.053560247005336</v>
      </c>
    </row>
    <row r="721" spans="1:6" ht="12.75" customHeight="1" x14ac:dyDescent="0.2">
      <c r="A721" s="53" t="s">
        <v>1420</v>
      </c>
      <c r="B721" s="85" t="s">
        <v>1421</v>
      </c>
      <c r="C721" s="50" t="s">
        <v>1420</v>
      </c>
      <c r="D721" s="242">
        <v>598.04</v>
      </c>
      <c r="E721" s="242">
        <v>1063.57</v>
      </c>
      <c r="F721" s="52">
        <f t="shared" si="188"/>
        <v>177.84261922279444</v>
      </c>
    </row>
    <row r="722" spans="1:6" ht="12.75" customHeight="1" x14ac:dyDescent="0.2">
      <c r="A722" s="53" t="s">
        <v>1422</v>
      </c>
      <c r="B722" s="85" t="s">
        <v>1423</v>
      </c>
      <c r="C722" s="50" t="s">
        <v>1422</v>
      </c>
      <c r="D722" s="242">
        <v>4541.74</v>
      </c>
      <c r="E722" s="242">
        <v>689.61</v>
      </c>
      <c r="F722" s="52">
        <f t="shared" si="188"/>
        <v>15.183828224425</v>
      </c>
    </row>
    <row r="723" spans="1:6" ht="12.75" customHeight="1" x14ac:dyDescent="0.2">
      <c r="A723" s="53" t="s">
        <v>1424</v>
      </c>
      <c r="B723" s="85" t="s">
        <v>1425</v>
      </c>
      <c r="C723" s="50" t="s">
        <v>1424</v>
      </c>
      <c r="D723" s="242">
        <v>4332.0200000000004</v>
      </c>
      <c r="E723" s="242">
        <v>11549.89</v>
      </c>
      <c r="F723" s="52">
        <f t="shared" si="188"/>
        <v>266.61672845462391</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3621.06</v>
      </c>
      <c r="E725" s="242">
        <v>3424.08</v>
      </c>
      <c r="F725" s="52">
        <f t="shared" ref="F725:F979" si="190">IF(D725&lt;&gt;0,IF(E725/D725&gt;=100,"&gt;&gt;100",E725/D725*100),"-")</f>
        <v>94.560156418286354</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9577.9</v>
      </c>
      <c r="E824" s="242">
        <v>14198.47</v>
      </c>
      <c r="F824" s="52">
        <f t="shared" si="190"/>
        <v>148.24199459171635</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63465.35</v>
      </c>
      <c r="E828" s="242">
        <v>45793.63</v>
      </c>
      <c r="F828" s="52">
        <f t="shared" si="190"/>
        <v>72.155325701347266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 zoomScale="130" zoomScaleNormal="130" workbookViewId="0">
      <selection activeCell="E7" sqref="E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1845539.6499999997</v>
      </c>
      <c r="E6" s="229">
        <f t="shared" si="0"/>
        <v>1876143.96</v>
      </c>
      <c r="F6" s="230">
        <f t="shared" ref="F6:F260" si="1">IF(D6&gt;0,IF(E6/D6&gt;=100,"&gt;&gt;100",E6/D6*100),"-")</f>
        <v>101.6582851525298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1610796.6599999997</v>
      </c>
      <c r="E7" s="104">
        <f t="shared" si="2"/>
        <v>1639327.8599999999</v>
      </c>
      <c r="F7" s="93">
        <f t="shared" si="1"/>
        <v>101.77124777499851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1610796.6599999997</v>
      </c>
      <c r="E12" s="104">
        <f t="shared" si="3"/>
        <v>1639327.8599999999</v>
      </c>
      <c r="F12" s="93">
        <f t="shared" si="1"/>
        <v>101.77124777499851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1457952.7399999998</v>
      </c>
      <c r="E13" s="104">
        <f t="shared" si="4"/>
        <v>1420579.2499999998</v>
      </c>
      <c r="F13" s="93">
        <f t="shared" si="1"/>
        <v>97.436577402364904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2989879.11</v>
      </c>
      <c r="E15" s="247">
        <v>2989879.11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1531926.37</v>
      </c>
      <c r="E18" s="247">
        <v>1569299.86</v>
      </c>
      <c r="F18" s="93">
        <f t="shared" si="1"/>
        <v>102.43964009836843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60497.859999999986</v>
      </c>
      <c r="E19" s="104">
        <f t="shared" si="5"/>
        <v>95667.949999999953</v>
      </c>
      <c r="F19" s="93">
        <f t="shared" si="1"/>
        <v>158.13443649081137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269033.48</v>
      </c>
      <c r="E20" s="247">
        <v>305943.11</v>
      </c>
      <c r="F20" s="93">
        <f t="shared" si="1"/>
        <v>113.71934452173016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1097.48</v>
      </c>
      <c r="E21" s="247">
        <v>1097.48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10671.15</v>
      </c>
      <c r="E22" s="247">
        <v>12560.53</v>
      </c>
      <c r="F22" s="93">
        <f t="shared" si="1"/>
        <v>117.70549565885591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8640.64</v>
      </c>
      <c r="E24" s="247">
        <v>7746.93</v>
      </c>
      <c r="F24" s="93">
        <f t="shared" si="1"/>
        <v>89.656900414784104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902.4</v>
      </c>
      <c r="E25" s="247">
        <v>9234.36</v>
      </c>
      <c r="F25" s="93">
        <f t="shared" si="1"/>
        <v>1023.311170212766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56246.74</v>
      </c>
      <c r="E26" s="247">
        <v>60630.74</v>
      </c>
      <c r="F26" s="93">
        <f t="shared" si="1"/>
        <v>107.79422949667838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286094.03000000003</v>
      </c>
      <c r="E28" s="247">
        <v>301545.2</v>
      </c>
      <c r="F28" s="93">
        <f t="shared" si="1"/>
        <v>105.4007313609445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92046.19</v>
      </c>
      <c r="E35" s="104">
        <f t="shared" si="7"/>
        <v>122780.79</v>
      </c>
      <c r="F35" s="93">
        <f t="shared" si="1"/>
        <v>133.39040974971371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92046.19</v>
      </c>
      <c r="E36" s="247">
        <v>122780.79</v>
      </c>
      <c r="F36" s="93">
        <f t="shared" si="1"/>
        <v>133.39040974971371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299.87</v>
      </c>
      <c r="E45" s="104">
        <f t="shared" si="9"/>
        <v>299.87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299.87</v>
      </c>
      <c r="E47" s="247">
        <v>299.87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66094.41</v>
      </c>
      <c r="E54" s="247">
        <v>73628.289999999994</v>
      </c>
      <c r="F54" s="93">
        <f t="shared" si="1"/>
        <v>111.39866442562993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66094.41</v>
      </c>
      <c r="E55" s="247">
        <v>73628.289999999994</v>
      </c>
      <c r="F55" s="93">
        <f t="shared" si="1"/>
        <v>111.39866442562993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234742.99</v>
      </c>
      <c r="E68" s="104">
        <f t="shared" si="13"/>
        <v>236816.09999999998</v>
      </c>
      <c r="F68" s="93">
        <f t="shared" si="1"/>
        <v>100.88314032295489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55058.49</v>
      </c>
      <c r="E69" s="104">
        <f t="shared" si="14"/>
        <v>48533.68</v>
      </c>
      <c r="F69" s="93">
        <f t="shared" si="1"/>
        <v>88.149311759185551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55058.49</v>
      </c>
      <c r="E70" s="104">
        <f t="shared" si="15"/>
        <v>48533.68</v>
      </c>
      <c r="F70" s="93">
        <f t="shared" si="1"/>
        <v>88.149311759185551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55058.49</v>
      </c>
      <c r="E72" s="247">
        <v>48533.68</v>
      </c>
      <c r="F72" s="93">
        <f t="shared" si="1"/>
        <v>88.149311759185551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33315.49</v>
      </c>
      <c r="E78" s="104">
        <f>E79+SUM(E82:E84)-E85+E86</f>
        <v>5324.22</v>
      </c>
      <c r="F78" s="93">
        <f t="shared" si="1"/>
        <v>15.9812147442526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8.18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33315.49</v>
      </c>
      <c r="E86" s="247">
        <v>5316.04</v>
      </c>
      <c r="F86" s="93">
        <f t="shared" si="1"/>
        <v>15.956661600954991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6788.44</v>
      </c>
      <c r="E146" s="104">
        <f t="shared" si="26"/>
        <v>6566.62</v>
      </c>
      <c r="F146" s="93">
        <f t="shared" si="1"/>
        <v>96.732386233066805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6788.44</v>
      </c>
      <c r="E159" s="247">
        <v>6566.62</v>
      </c>
      <c r="F159" s="93">
        <f t="shared" si="1"/>
        <v>96.732386233066805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139580.57</v>
      </c>
      <c r="E170" s="104">
        <f t="shared" si="29"/>
        <v>176391.58</v>
      </c>
      <c r="F170" s="93">
        <f t="shared" si="1"/>
        <v>126.37258896420897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139580.57</v>
      </c>
      <c r="E173" s="247">
        <v>176391.58</v>
      </c>
      <c r="F173" s="93">
        <f t="shared" si="1"/>
        <v>126.37258896420897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1845539.65</v>
      </c>
      <c r="E175" s="104">
        <f t="shared" si="30"/>
        <v>1876143.9599999997</v>
      </c>
      <c r="F175" s="93">
        <f t="shared" si="1"/>
        <v>101.65828515252977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221861.76000000001</v>
      </c>
      <c r="E176" s="104">
        <f t="shared" si="31"/>
        <v>188310.33</v>
      </c>
      <c r="F176" s="93">
        <f t="shared" si="1"/>
        <v>84.87732631346654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218270.81</v>
      </c>
      <c r="E177" s="104">
        <f t="shared" si="32"/>
        <v>188310.33</v>
      </c>
      <c r="F177" s="93">
        <f t="shared" si="1"/>
        <v>86.273712000244103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137052.72</v>
      </c>
      <c r="E178" s="247">
        <v>173613.83</v>
      </c>
      <c r="F178" s="93">
        <f t="shared" si="1"/>
        <v>126.67667595360383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16864.22</v>
      </c>
      <c r="E179" s="247">
        <v>14319.71</v>
      </c>
      <c r="F179" s="93">
        <f t="shared" si="1"/>
        <v>84.911783646086207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320.68</v>
      </c>
      <c r="E180" s="104">
        <f t="shared" si="33"/>
        <v>376.79</v>
      </c>
      <c r="F180" s="93">
        <f t="shared" si="1"/>
        <v>117.49719346388925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320.68</v>
      </c>
      <c r="E183" s="247">
        <v>376.79</v>
      </c>
      <c r="F183" s="93">
        <f t="shared" si="1"/>
        <v>117.49719346388925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35640.639999999999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28392.55</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3590.95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1623677.89</v>
      </c>
      <c r="E237" s="104">
        <f t="shared" si="41"/>
        <v>1687833.6299999997</v>
      </c>
      <c r="F237" s="93">
        <f t="shared" si="1"/>
        <v>103.95126030816368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1610796.66</v>
      </c>
      <c r="E238" s="104">
        <f t="shared" si="42"/>
        <v>1639327.8599999999</v>
      </c>
      <c r="F238" s="93">
        <f t="shared" si="1"/>
        <v>101.77124777499849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1610796.66</v>
      </c>
      <c r="E239" s="104">
        <f t="shared" si="43"/>
        <v>1639327.8599999999</v>
      </c>
      <c r="F239" s="93">
        <f t="shared" si="1"/>
        <v>101.77124777499849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1534420.63</v>
      </c>
      <c r="E240" s="247">
        <v>1558940.14</v>
      </c>
      <c r="F240" s="93">
        <f t="shared" si="1"/>
        <v>101.59796535060923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76376.03</v>
      </c>
      <c r="E241" s="247">
        <v>80387.72</v>
      </c>
      <c r="F241" s="93">
        <f t="shared" si="1"/>
        <v>105.25255109489196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6092.78</v>
      </c>
      <c r="E245" s="104">
        <f t="shared" si="45"/>
        <v>41939.14</v>
      </c>
      <c r="F245" s="93">
        <f t="shared" si="1"/>
        <v>688.34161089026691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11442.32</v>
      </c>
      <c r="E246" s="104">
        <f t="shared" si="46"/>
        <v>47248.29</v>
      </c>
      <c r="F246" s="93">
        <f t="shared" si="1"/>
        <v>412.92578777730392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11442.32</v>
      </c>
      <c r="E247" s="247">
        <v>47248.29</v>
      </c>
      <c r="F247" s="93">
        <f t="shared" si="1"/>
        <v>412.92578777730392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5349.54</v>
      </c>
      <c r="E250" s="104">
        <f t="shared" si="47"/>
        <v>5309.15</v>
      </c>
      <c r="F250" s="93">
        <f t="shared" si="1"/>
        <v>99.244981811520233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5349.54</v>
      </c>
      <c r="E252" s="247">
        <v>5309.15</v>
      </c>
      <c r="F252" s="93">
        <f t="shared" si="1"/>
        <v>99.244981811520233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6788.45</v>
      </c>
      <c r="E255" s="247">
        <v>6566.63</v>
      </c>
      <c r="F255" s="93">
        <f t="shared" si="1"/>
        <v>96.732391046557026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30495.03</v>
      </c>
      <c r="E259" s="104">
        <f t="shared" si="49"/>
        <v>28763.57</v>
      </c>
      <c r="F259" s="93">
        <f t="shared" si="1"/>
        <v>94.322156758002862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30495.03</v>
      </c>
      <c r="E260" s="248">
        <v>28763.57</v>
      </c>
      <c r="F260" s="97">
        <f t="shared" si="1"/>
        <v>94.322156758002862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3200</v>
      </c>
      <c r="E264" s="247">
        <v>2921.2</v>
      </c>
      <c r="F264" s="93">
        <f t="shared" si="50"/>
        <v>91.287499999999994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3588.44</v>
      </c>
      <c r="E265" s="247">
        <v>3645.42</v>
      </c>
      <c r="F265" s="93">
        <f t="shared" si="50"/>
        <v>101.58787662605478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28392.55</v>
      </c>
      <c r="E268" s="247">
        <v>11.96</v>
      </c>
      <c r="F268" s="93">
        <f t="shared" si="50"/>
        <v>4.2123726118295124E-2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4922.9399999999996</v>
      </c>
      <c r="E271" s="247">
        <v>5304.08</v>
      </c>
      <c r="F271" s="93">
        <f t="shared" si="50"/>
        <v>107.74212157775638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218270.81</v>
      </c>
      <c r="E287" s="247">
        <v>188310.33</v>
      </c>
      <c r="F287" s="93">
        <f t="shared" si="50"/>
        <v>86.273712000244103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3590.95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1921609.22</v>
      </c>
      <c r="E114" s="81">
        <f t="shared" si="22"/>
        <v>2451293.33</v>
      </c>
      <c r="F114" s="63">
        <f t="shared" si="1"/>
        <v>127.56461118561869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1809212.57</v>
      </c>
      <c r="E115" s="81">
        <f t="shared" si="23"/>
        <v>2333249.73</v>
      </c>
      <c r="F115" s="63">
        <f t="shared" si="1"/>
        <v>128.96493030666926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1809212.57</v>
      </c>
      <c r="E117" s="249">
        <v>2333249.73</v>
      </c>
      <c r="F117" s="63">
        <f t="shared" si="1"/>
        <v>128.96493030666926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112396.65</v>
      </c>
      <c r="E126" s="249">
        <v>118043.6</v>
      </c>
      <c r="F126" s="63">
        <f t="shared" si="1"/>
        <v>105.02412660875571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1921609.22</v>
      </c>
      <c r="E141" s="106">
        <f t="shared" si="28"/>
        <v>2451293.33</v>
      </c>
      <c r="F141" s="82">
        <f t="shared" si="1"/>
        <v>127.56461118561869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B26" sqref="B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28763.57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28763.57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28763.57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28763.57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95" sqref="F9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221861.76000000001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2453548.1799999997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2389602.9299999997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2018006.27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311405.78999999998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2267.7600000000002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45558.26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12364.85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63945.25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2487099.61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2419563.4099999997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1981445.16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313950.3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2211.65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81198.899999999994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40757.4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67536.2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188310.32999999961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188310.33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188310.33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14904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Pražen Jakopić</cp:lastModifiedBy>
  <cp:lastPrinted>2025-01-29T14:03:49Z</cp:lastPrinted>
  <dcterms:created xsi:type="dcterms:W3CDTF">2022-04-01T05:14:30Z</dcterms:created>
  <dcterms:modified xsi:type="dcterms:W3CDTF">2025-01-31T08:21:04Z</dcterms:modified>
</cp:coreProperties>
</file>